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s P\OneDrive - Universidad de Alcala\10_Drafts\90_Other\MetabolismCities\"/>
    </mc:Choice>
  </mc:AlternateContent>
  <xr:revisionPtr revIDLastSave="0" documentId="13_ncr:1_{C79D2B9A-79C1-46D1-8AA3-4A7386080D96}" xr6:coauthVersionLast="45" xr6:coauthVersionMax="45" xr10:uidLastSave="{00000000-0000-0000-0000-000000000000}"/>
  <bookViews>
    <workbookView xWindow="780" yWindow="780" windowWidth="21600" windowHeight="11385" xr2:uid="{00000000-000D-0000-FFFF-FFFF00000000}"/>
  </bookViews>
  <sheets>
    <sheet name="processed" sheetId="2" r:id="rId1"/>
    <sheet name="data" sheetId="1" r:id="rId2"/>
    <sheet name="Metada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2" l="1"/>
  <c r="I14" i="2"/>
  <c r="I15" i="2"/>
  <c r="I24" i="2" s="1"/>
  <c r="I33" i="2" s="1"/>
  <c r="I42" i="2" s="1"/>
  <c r="I51" i="2" s="1"/>
  <c r="I60" i="2" s="1"/>
  <c r="I69" i="2" s="1"/>
  <c r="I78" i="2" s="1"/>
  <c r="I16" i="2"/>
  <c r="I17" i="2"/>
  <c r="I18" i="2"/>
  <c r="I27" i="2" s="1"/>
  <c r="I36" i="2" s="1"/>
  <c r="I45" i="2" s="1"/>
  <c r="I54" i="2" s="1"/>
  <c r="I63" i="2" s="1"/>
  <c r="I72" i="2" s="1"/>
  <c r="I81" i="2" s="1"/>
  <c r="I19" i="2"/>
  <c r="I20" i="2"/>
  <c r="I21" i="2"/>
  <c r="I22" i="2"/>
  <c r="I23" i="2"/>
  <c r="I32" i="2" s="1"/>
  <c r="I41" i="2" s="1"/>
  <c r="I50" i="2" s="1"/>
  <c r="I59" i="2" s="1"/>
  <c r="I68" i="2" s="1"/>
  <c r="I77" i="2" s="1"/>
  <c r="I25" i="2"/>
  <c r="I26" i="2"/>
  <c r="I35" i="2" s="1"/>
  <c r="I44" i="2" s="1"/>
  <c r="I53" i="2" s="1"/>
  <c r="I62" i="2" s="1"/>
  <c r="I71" i="2" s="1"/>
  <c r="I80" i="2" s="1"/>
  <c r="I28" i="2"/>
  <c r="I29" i="2"/>
  <c r="I30" i="2"/>
  <c r="I31" i="2"/>
  <c r="I40" i="2" s="1"/>
  <c r="I49" i="2" s="1"/>
  <c r="I58" i="2" s="1"/>
  <c r="I67" i="2" s="1"/>
  <c r="I76" i="2" s="1"/>
  <c r="I34" i="2"/>
  <c r="I43" i="2" s="1"/>
  <c r="I52" i="2" s="1"/>
  <c r="I61" i="2" s="1"/>
  <c r="I70" i="2" s="1"/>
  <c r="I79" i="2" s="1"/>
  <c r="I37" i="2"/>
  <c r="I38" i="2"/>
  <c r="I39" i="2"/>
  <c r="I48" i="2" s="1"/>
  <c r="I57" i="2" s="1"/>
  <c r="I66" i="2" s="1"/>
  <c r="I75" i="2" s="1"/>
  <c r="I46" i="2"/>
  <c r="I47" i="2"/>
  <c r="I56" i="2" s="1"/>
  <c r="I65" i="2" s="1"/>
  <c r="I74" i="2" s="1"/>
  <c r="I55" i="2"/>
  <c r="I64" i="2" s="1"/>
  <c r="I73" i="2" s="1"/>
  <c r="I82" i="2" s="1"/>
  <c r="I12" i="2"/>
  <c r="I11" i="2"/>
  <c r="F11" i="2"/>
  <c r="F20" i="2"/>
  <c r="F29" i="2"/>
  <c r="F38" i="2"/>
  <c r="F47" i="2"/>
  <c r="F56" i="2"/>
  <c r="F65" i="2"/>
  <c r="F74" i="2"/>
  <c r="F12" i="2"/>
  <c r="F21" i="2"/>
  <c r="F30" i="2"/>
  <c r="F39" i="2"/>
  <c r="F48" i="2"/>
  <c r="F57" i="2"/>
  <c r="F66" i="2"/>
  <c r="F75" i="2"/>
  <c r="F13" i="2"/>
  <c r="F22" i="2"/>
  <c r="F31" i="2"/>
  <c r="F40" i="2"/>
  <c r="F49" i="2"/>
  <c r="F58" i="2"/>
  <c r="F67" i="2"/>
  <c r="F76" i="2"/>
  <c r="F14" i="2"/>
  <c r="F23" i="2"/>
  <c r="F32" i="2"/>
  <c r="F41" i="2"/>
  <c r="F50" i="2"/>
  <c r="F59" i="2"/>
  <c r="F68" i="2"/>
  <c r="F77" i="2"/>
  <c r="F15" i="2"/>
  <c r="F24" i="2"/>
  <c r="F33" i="2"/>
  <c r="F42" i="2"/>
  <c r="F51" i="2"/>
  <c r="F60" i="2"/>
  <c r="F69" i="2"/>
  <c r="F78" i="2"/>
  <c r="F16" i="2"/>
  <c r="F25" i="2"/>
  <c r="F34" i="2"/>
  <c r="F43" i="2"/>
  <c r="F52" i="2"/>
  <c r="F61" i="2"/>
  <c r="F70" i="2"/>
  <c r="F79" i="2"/>
  <c r="F17" i="2"/>
  <c r="F26" i="2"/>
  <c r="F35" i="2"/>
  <c r="F44" i="2"/>
  <c r="F53" i="2"/>
  <c r="F62" i="2"/>
  <c r="F71" i="2"/>
  <c r="F80" i="2"/>
  <c r="F18" i="2"/>
  <c r="F27" i="2"/>
  <c r="F36" i="2"/>
  <c r="F45" i="2"/>
  <c r="F54" i="2"/>
  <c r="F63" i="2"/>
  <c r="F72" i="2"/>
  <c r="F81" i="2"/>
  <c r="F19" i="2"/>
  <c r="F28" i="2"/>
  <c r="F37" i="2"/>
  <c r="F46" i="2"/>
  <c r="F55" i="2"/>
  <c r="F64" i="2"/>
  <c r="F73" i="2"/>
  <c r="F82" i="2"/>
  <c r="F3" i="2"/>
  <c r="F4" i="2"/>
  <c r="F5" i="2"/>
  <c r="F6" i="2"/>
  <c r="F7" i="2"/>
  <c r="F8" i="2"/>
  <c r="F9" i="2"/>
  <c r="F10" i="2"/>
  <c r="F2" i="2"/>
  <c r="B82" i="2"/>
  <c r="C82" i="2" s="1"/>
  <c r="A77" i="2"/>
  <c r="B77" i="2"/>
  <c r="C77" i="2" s="1"/>
  <c r="B78" i="2"/>
  <c r="C78" i="2" s="1"/>
  <c r="B79" i="2"/>
  <c r="A79" i="2" s="1"/>
  <c r="C79" i="2"/>
  <c r="A80" i="2"/>
  <c r="B80" i="2"/>
  <c r="C80" i="2" s="1"/>
  <c r="B81" i="2"/>
  <c r="A81" i="2" s="1"/>
  <c r="B76" i="2"/>
  <c r="A76" i="2" s="1"/>
  <c r="B50" i="2"/>
  <c r="A50" i="2" s="1"/>
  <c r="B51" i="2"/>
  <c r="A51" i="2" s="1"/>
  <c r="C51" i="2"/>
  <c r="B52" i="2"/>
  <c r="C52" i="2" s="1"/>
  <c r="A53" i="2"/>
  <c r="B53" i="2"/>
  <c r="C53" i="2" s="1"/>
  <c r="B54" i="2"/>
  <c r="A54" i="2" s="1"/>
  <c r="B55" i="2"/>
  <c r="B64" i="2" s="1"/>
  <c r="C55" i="2"/>
  <c r="A56" i="2"/>
  <c r="B56" i="2"/>
  <c r="C56" i="2"/>
  <c r="A57" i="2"/>
  <c r="B57" i="2"/>
  <c r="C57" i="2"/>
  <c r="B58" i="2"/>
  <c r="A58" i="2" s="1"/>
  <c r="B60" i="2"/>
  <c r="C60" i="2" s="1"/>
  <c r="A61" i="2"/>
  <c r="B61" i="2"/>
  <c r="C61" i="2" s="1"/>
  <c r="B63" i="2"/>
  <c r="B72" i="2" s="1"/>
  <c r="C63" i="2"/>
  <c r="A65" i="2"/>
  <c r="B65" i="2"/>
  <c r="C65" i="2"/>
  <c r="B66" i="2"/>
  <c r="A66" i="2" s="1"/>
  <c r="B69" i="2"/>
  <c r="A69" i="2" s="1"/>
  <c r="B74" i="2"/>
  <c r="A74" i="2" s="1"/>
  <c r="C74" i="2"/>
  <c r="B23" i="2"/>
  <c r="A23" i="2" s="1"/>
  <c r="C23" i="2"/>
  <c r="B24" i="2"/>
  <c r="A24" i="2" s="1"/>
  <c r="B25" i="2"/>
  <c r="C25" i="2" s="1"/>
  <c r="B26" i="2"/>
  <c r="A26" i="2" s="1"/>
  <c r="A27" i="2"/>
  <c r="B27" i="2"/>
  <c r="C27" i="2" s="1"/>
  <c r="A28" i="2"/>
  <c r="B28" i="2"/>
  <c r="C28" i="2"/>
  <c r="A29" i="2"/>
  <c r="B29" i="2"/>
  <c r="C29" i="2"/>
  <c r="A30" i="2"/>
  <c r="B30" i="2"/>
  <c r="C30" i="2"/>
  <c r="B31" i="2"/>
  <c r="A31" i="2" s="1"/>
  <c r="C31" i="2"/>
  <c r="B33" i="2"/>
  <c r="C33" i="2" s="1"/>
  <c r="B34" i="2"/>
  <c r="A34" i="2" s="1"/>
  <c r="A36" i="2"/>
  <c r="B36" i="2"/>
  <c r="C36" i="2"/>
  <c r="A37" i="2"/>
  <c r="B37" i="2"/>
  <c r="C37" i="2"/>
  <c r="A38" i="2"/>
  <c r="B38" i="2"/>
  <c r="C38" i="2"/>
  <c r="B39" i="2"/>
  <c r="A39" i="2" s="1"/>
  <c r="C39" i="2"/>
  <c r="B42" i="2"/>
  <c r="C42" i="2" s="1"/>
  <c r="A45" i="2"/>
  <c r="B45" i="2"/>
  <c r="C45" i="2"/>
  <c r="A46" i="2"/>
  <c r="B46" i="2"/>
  <c r="C46" i="2"/>
  <c r="B47" i="2"/>
  <c r="A47" i="2" s="1"/>
  <c r="C47" i="2"/>
  <c r="B19" i="2"/>
  <c r="A19" i="2" s="1"/>
  <c r="C19" i="2"/>
  <c r="B20" i="2"/>
  <c r="A20" i="2" s="1"/>
  <c r="B21" i="2"/>
  <c r="C21" i="2" s="1"/>
  <c r="B22" i="2"/>
  <c r="C22" i="2" s="1"/>
  <c r="B12" i="2"/>
  <c r="A12" i="2" s="1"/>
  <c r="C12" i="2"/>
  <c r="B13" i="2"/>
  <c r="A13" i="2" s="1"/>
  <c r="B14" i="2"/>
  <c r="C14" i="2" s="1"/>
  <c r="B15" i="2"/>
  <c r="C15" i="2" s="1"/>
  <c r="A16" i="2"/>
  <c r="B16" i="2"/>
  <c r="C16" i="2" s="1"/>
  <c r="A17" i="2"/>
  <c r="B17" i="2"/>
  <c r="C17" i="2"/>
  <c r="A18" i="2"/>
  <c r="B18" i="2"/>
  <c r="C18" i="2"/>
  <c r="B11" i="2"/>
  <c r="C11" i="2" s="1"/>
  <c r="A4" i="2"/>
  <c r="A5" i="2" s="1"/>
  <c r="A6" i="2" s="1"/>
  <c r="A7" i="2" s="1"/>
  <c r="A8" i="2" s="1"/>
  <c r="A9" i="2" s="1"/>
  <c r="A10" i="2" s="1"/>
  <c r="B4" i="2"/>
  <c r="B5" i="2" s="1"/>
  <c r="B6" i="2" s="1"/>
  <c r="B7" i="2" s="1"/>
  <c r="B8" i="2" s="1"/>
  <c r="B9" i="2" s="1"/>
  <c r="B10" i="2" s="1"/>
  <c r="C4" i="2"/>
  <c r="C5" i="2" s="1"/>
  <c r="C6" i="2" s="1"/>
  <c r="C7" i="2" s="1"/>
  <c r="C8" i="2" s="1"/>
  <c r="C9" i="2" s="1"/>
  <c r="C10" i="2" s="1"/>
  <c r="B3" i="2"/>
  <c r="C3" i="2"/>
  <c r="A3" i="2"/>
  <c r="C2" i="2"/>
  <c r="A2" i="2"/>
  <c r="A82" i="2" l="1"/>
  <c r="C81" i="2"/>
  <c r="A78" i="2"/>
  <c r="C76" i="2"/>
  <c r="A72" i="2"/>
  <c r="C72" i="2"/>
  <c r="A64" i="2"/>
  <c r="C64" i="2"/>
  <c r="B73" i="2"/>
  <c r="A55" i="2"/>
  <c r="A60" i="2"/>
  <c r="C54" i="2"/>
  <c r="A52" i="2"/>
  <c r="B70" i="2"/>
  <c r="B75" i="2"/>
  <c r="B67" i="2"/>
  <c r="B59" i="2"/>
  <c r="A63" i="2"/>
  <c r="B62" i="2"/>
  <c r="C69" i="2"/>
  <c r="C66" i="2"/>
  <c r="C58" i="2"/>
  <c r="C50" i="2"/>
  <c r="A33" i="2"/>
  <c r="A25" i="2"/>
  <c r="A42" i="2"/>
  <c r="B43" i="2"/>
  <c r="B35" i="2"/>
  <c r="C24" i="2"/>
  <c r="B48" i="2"/>
  <c r="B32" i="2"/>
  <c r="B40" i="2"/>
  <c r="C34" i="2"/>
  <c r="C26" i="2"/>
  <c r="A21" i="2"/>
  <c r="A22" i="2"/>
  <c r="C20" i="2"/>
  <c r="A14" i="2"/>
  <c r="A15" i="2"/>
  <c r="C13" i="2"/>
  <c r="A11" i="2"/>
  <c r="B71" i="2" l="1"/>
  <c r="A62" i="2"/>
  <c r="C62" i="2"/>
  <c r="A59" i="2"/>
  <c r="C59" i="2"/>
  <c r="B68" i="2"/>
  <c r="A73" i="2"/>
  <c r="C73" i="2"/>
  <c r="A67" i="2"/>
  <c r="C67" i="2"/>
  <c r="A75" i="2"/>
  <c r="C75" i="2"/>
  <c r="A70" i="2"/>
  <c r="C70" i="2"/>
  <c r="A32" i="2"/>
  <c r="C32" i="2"/>
  <c r="B41" i="2"/>
  <c r="A48" i="2"/>
  <c r="C48" i="2"/>
  <c r="B44" i="2"/>
  <c r="A35" i="2"/>
  <c r="C35" i="2"/>
  <c r="A43" i="2"/>
  <c r="C43" i="2"/>
  <c r="A40" i="2"/>
  <c r="C40" i="2"/>
  <c r="B49" i="2"/>
  <c r="A71" i="2" l="1"/>
  <c r="C71" i="2"/>
  <c r="C68" i="2"/>
  <c r="A68" i="2"/>
  <c r="C44" i="2"/>
  <c r="A44" i="2"/>
  <c r="C49" i="2"/>
  <c r="A49" i="2"/>
  <c r="C41" i="2"/>
  <c r="A41" i="2"/>
</calcChain>
</file>

<file path=xl/sharedStrings.xml><?xml version="1.0" encoding="utf-8"?>
<sst xmlns="http://schemas.openxmlformats.org/spreadsheetml/2006/main" count="431" uniqueCount="65">
  <si>
    <t>Título</t>
  </si>
  <si>
    <t>balance-electrico_2011_2014</t>
  </si>
  <si>
    <t>Comunidades autónomas</t>
  </si>
  <si>
    <t>COMUNIDAD DE MADRID</t>
  </si>
  <si>
    <t>Magnitudes</t>
  </si>
  <si>
    <t>MWh</t>
  </si>
  <si>
    <t xml:space="preserve"> </t>
  </si>
  <si>
    <t>2011</t>
  </si>
  <si>
    <t>2012</t>
  </si>
  <si>
    <t>2013</t>
  </si>
  <si>
    <t>2014</t>
  </si>
  <si>
    <t>Hidráulica</t>
  </si>
  <si>
    <t>Solar fotovoltaica</t>
  </si>
  <si>
    <t>Otras renovables</t>
  </si>
  <si>
    <t>Residuos renovables</t>
  </si>
  <si>
    <t>Generación renovable</t>
  </si>
  <si>
    <t>Cogeneración</t>
  </si>
  <si>
    <t>Residuos no renovables</t>
  </si>
  <si>
    <t>Generación no renovable</t>
  </si>
  <si>
    <t>Saldo de intercambios</t>
  </si>
  <si>
    <t>Demanda en b.c.</t>
  </si>
  <si>
    <t>Notas</t>
  </si>
  <si>
    <t>Balance eléctrico: asignación de unidades de producción según combustible principal.</t>
  </si>
  <si>
    <t>Otras renovables: incluye biogás, biomasa, hidráulica marina y geotérmica.</t>
  </si>
  <si>
    <t>Los valores de incrementos y año móvil incluyen residuos hasta el 31/12/2014.</t>
  </si>
  <si>
    <t>Residuos renovables : generación incluida en otras renovables y cogeneración hasta el 31/12/2014.</t>
  </si>
  <si>
    <t>Turbinación de bombeo puro + estimación de turbinación de bombeo mixto.</t>
  </si>
  <si>
    <t>Ciclo combinado: Incluye funcionamiento en ciclo abierto.</t>
  </si>
  <si>
    <t>Fuel + Gas: En el sistema eléctrico nacional se incluye la generación con grupos auxiliares de Baleares.</t>
  </si>
  <si>
    <t>Cogeneración: los valores de incrementos y año móvil incluyen residuos hasta el 31/12/2014.</t>
  </si>
  <si>
    <t>Residuos no renovables: generación incluida en otras renovables y cogeneración hasta el 31/12/2014.</t>
  </si>
  <si>
    <t>Demanda corregida: corregidos los efectos de temperatura y laboralidad.</t>
  </si>
  <si>
    <t>Enlace Península-Baleares: Valor positivo - entrada de energía en el sistema; Valor negativo - salida de energía del sistema.</t>
  </si>
  <si>
    <t>Valor positivo: saldo importador; valor negativo: saldo exportador.</t>
  </si>
  <si>
    <t>Los valores de incrementos no se calculan cuando los saldos de intercambios tienen distinto signo.</t>
  </si>
  <si>
    <t>Estados</t>
  </si>
  <si>
    <t>Definitivo: 01/01/2011 - 31/12/2014</t>
  </si>
  <si>
    <t>Fecha exportación</t>
  </si>
  <si>
    <t>22/12/2020 - 17:15:28</t>
  </si>
  <si>
    <t>Fuente</t>
  </si>
  <si>
    <t>www.ree.es</t>
  </si>
  <si>
    <t>2015</t>
  </si>
  <si>
    <t>2016</t>
  </si>
  <si>
    <t>2017</t>
  </si>
  <si>
    <t>2018</t>
  </si>
  <si>
    <t>2019</t>
  </si>
  <si>
    <t>Definitivo: 01/01/2015 - 31/12/2019</t>
  </si>
  <si>
    <t>22/12/2020 - 17:14:11</t>
  </si>
  <si>
    <t>Periodo</t>
  </si>
  <si>
    <t>Desde (fecha)</t>
  </si>
  <si>
    <t>Hasta (fecha)</t>
  </si>
  <si>
    <t>Material/producto (nombre)</t>
  </si>
  <si>
    <t>Material/producto (código)</t>
  </si>
  <si>
    <t>Cantidad</t>
  </si>
  <si>
    <t>Unidad</t>
  </si>
  <si>
    <t>Espacio de referencia</t>
  </si>
  <si>
    <t>Segmento</t>
  </si>
  <si>
    <t>Comentario</t>
  </si>
  <si>
    <t>Electricidad consumida en la Comunidad de Madrid por fuente de generación</t>
  </si>
  <si>
    <t xml:space="preserve">Fuente: </t>
  </si>
  <si>
    <t>REE (Red electrica de Espanya</t>
  </si>
  <si>
    <t>https://www.ree.es/es/datos/generacion</t>
  </si>
  <si>
    <t>Electricidad</t>
  </si>
  <si>
    <t>EMP6.3</t>
  </si>
  <si>
    <t>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</si>
</sst>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Sans"/>
    </font>
    <font>
      <b/>
      <sz val="10"/>
      <color indexed="8"/>
      <name val="Sans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/>
    <xf numFmtId="0" fontId="1" fillId="0" borderId="0" xfId="0" applyNumberFormat="1" applyFont="1"/>
    <xf numFmtId="0" fontId="1" fillId="0" borderId="1" xfId="0" applyNumberFormat="1" applyFont="1" applyBorder="1"/>
    <xf numFmtId="0" fontId="2" fillId="2" borderId="2" xfId="0" applyFont="1" applyFill="1" applyBorder="1"/>
    <xf numFmtId="0" fontId="4" fillId="2" borderId="2" xfId="1" applyFont="1" applyFill="1" applyBorder="1"/>
    <xf numFmtId="14" fontId="0" fillId="0" borderId="0" xfId="0" applyNumberFormat="1"/>
    <xf numFmtId="1" fontId="0" fillId="0" borderId="0" xfId="0" applyNumberFormat="1" applyAlignment="1">
      <alignment horizontal="left"/>
    </xf>
    <xf numFmtId="0" fontId="5" fillId="0" borderId="0" xfId="0" applyFont="1"/>
  </cellXfs>
  <cellStyles count="2">
    <cellStyle name="Standard" xfId="0" builtinId="0"/>
    <cellStyle name="Standard 2" xfId="1" xr:uid="{FACF377C-67FB-4069-9A29-2DEF52945C7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21F13-43D8-4551-A71C-B87A4CD0285A}">
  <dimension ref="A1:J85"/>
  <sheetViews>
    <sheetView tabSelected="1" workbookViewId="0">
      <selection activeCell="J15" sqref="J15"/>
    </sheetView>
  </sheetViews>
  <sheetFormatPr baseColWidth="10" defaultRowHeight="15.75"/>
  <sheetData>
    <row r="1" spans="1:10" s="5" customFormat="1" ht="12.75">
      <c r="A1" s="5" t="s">
        <v>48</v>
      </c>
      <c r="B1" s="6" t="s">
        <v>49</v>
      </c>
      <c r="C1" s="6" t="s">
        <v>50</v>
      </c>
      <c r="D1" s="6" t="s">
        <v>51</v>
      </c>
      <c r="E1" s="6" t="s">
        <v>52</v>
      </c>
      <c r="F1" s="6" t="s">
        <v>53</v>
      </c>
      <c r="G1" s="6" t="s">
        <v>54</v>
      </c>
      <c r="H1" s="6" t="s">
        <v>55</v>
      </c>
      <c r="I1" s="6" t="s">
        <v>56</v>
      </c>
      <c r="J1" s="5" t="s">
        <v>57</v>
      </c>
    </row>
    <row r="2" spans="1:10">
      <c r="A2" s="8">
        <f>YEAR(B2)</f>
        <v>2011</v>
      </c>
      <c r="B2" s="7">
        <v>40544</v>
      </c>
      <c r="C2" s="7">
        <f>EOMONTH(B2,11)</f>
        <v>40908</v>
      </c>
      <c r="D2" s="9" t="s">
        <v>62</v>
      </c>
      <c r="E2" s="9" t="s">
        <v>63</v>
      </c>
      <c r="F2">
        <f>data!B6</f>
        <v>242713.897</v>
      </c>
      <c r="G2" t="s">
        <v>5</v>
      </c>
      <c r="H2" t="s">
        <v>64</v>
      </c>
      <c r="I2" s="2" t="s">
        <v>11</v>
      </c>
    </row>
    <row r="3" spans="1:10">
      <c r="A3" s="8">
        <f>A2</f>
        <v>2011</v>
      </c>
      <c r="B3" s="7">
        <f t="shared" ref="B3:C3" si="0">B2</f>
        <v>40544</v>
      </c>
      <c r="C3" s="7">
        <f t="shared" si="0"/>
        <v>40908</v>
      </c>
      <c r="D3" s="9" t="s">
        <v>62</v>
      </c>
      <c r="E3" s="9" t="s">
        <v>63</v>
      </c>
      <c r="F3" s="2">
        <f>data!B7</f>
        <v>60513.794000000002</v>
      </c>
      <c r="G3" s="2" t="s">
        <v>5</v>
      </c>
      <c r="H3" s="2" t="s">
        <v>64</v>
      </c>
      <c r="I3" s="2" t="s">
        <v>12</v>
      </c>
    </row>
    <row r="4" spans="1:10">
      <c r="A4" s="8">
        <f t="shared" ref="A4:A10" si="1">A3</f>
        <v>2011</v>
      </c>
      <c r="B4" s="7">
        <f t="shared" ref="B4:B10" si="2">B3</f>
        <v>40544</v>
      </c>
      <c r="C4" s="7">
        <f t="shared" ref="C4:C10" si="3">C3</f>
        <v>40908</v>
      </c>
      <c r="D4" s="9" t="s">
        <v>62</v>
      </c>
      <c r="E4" s="9" t="s">
        <v>63</v>
      </c>
      <c r="F4" s="2">
        <f>data!B8</f>
        <v>163968.69899999999</v>
      </c>
      <c r="G4" s="2" t="s">
        <v>5</v>
      </c>
      <c r="H4" s="2" t="s">
        <v>64</v>
      </c>
      <c r="I4" s="2" t="s">
        <v>13</v>
      </c>
    </row>
    <row r="5" spans="1:10">
      <c r="A5" s="8">
        <f t="shared" si="1"/>
        <v>2011</v>
      </c>
      <c r="B5" s="7">
        <f t="shared" si="2"/>
        <v>40544</v>
      </c>
      <c r="C5" s="7">
        <f t="shared" si="3"/>
        <v>40908</v>
      </c>
      <c r="D5" s="9" t="s">
        <v>62</v>
      </c>
      <c r="E5" s="9" t="s">
        <v>63</v>
      </c>
      <c r="F5" s="2">
        <f>data!B9</f>
        <v>76815.1535</v>
      </c>
      <c r="G5" s="2" t="s">
        <v>5</v>
      </c>
      <c r="H5" s="2" t="s">
        <v>64</v>
      </c>
      <c r="I5" s="2" t="s">
        <v>14</v>
      </c>
    </row>
    <row r="6" spans="1:10">
      <c r="A6" s="8">
        <f t="shared" si="1"/>
        <v>2011</v>
      </c>
      <c r="B6" s="7">
        <f t="shared" si="2"/>
        <v>40544</v>
      </c>
      <c r="C6" s="7">
        <f t="shared" si="3"/>
        <v>40908</v>
      </c>
      <c r="D6" s="9" t="s">
        <v>62</v>
      </c>
      <c r="E6" s="9" t="s">
        <v>63</v>
      </c>
      <c r="F6" s="2">
        <f>data!B10</f>
        <v>544011.54350000003</v>
      </c>
      <c r="G6" s="2" t="s">
        <v>5</v>
      </c>
      <c r="H6" s="2" t="s">
        <v>64</v>
      </c>
      <c r="I6" s="2" t="s">
        <v>15</v>
      </c>
    </row>
    <row r="7" spans="1:10">
      <c r="A7" s="8">
        <f t="shared" si="1"/>
        <v>2011</v>
      </c>
      <c r="B7" s="7">
        <f t="shared" si="2"/>
        <v>40544</v>
      </c>
      <c r="C7" s="7">
        <f t="shared" si="3"/>
        <v>40908</v>
      </c>
      <c r="D7" s="9" t="s">
        <v>62</v>
      </c>
      <c r="E7" s="9" t="s">
        <v>63</v>
      </c>
      <c r="F7" s="2">
        <f>data!B11</f>
        <v>1127450.9990000001</v>
      </c>
      <c r="G7" s="2" t="s">
        <v>5</v>
      </c>
      <c r="H7" s="2" t="s">
        <v>64</v>
      </c>
      <c r="I7" s="2" t="s">
        <v>16</v>
      </c>
    </row>
    <row r="8" spans="1:10">
      <c r="A8" s="8">
        <f t="shared" si="1"/>
        <v>2011</v>
      </c>
      <c r="B8" s="7">
        <f t="shared" si="2"/>
        <v>40544</v>
      </c>
      <c r="C8" s="7">
        <f t="shared" si="3"/>
        <v>40908</v>
      </c>
      <c r="D8" s="9" t="s">
        <v>62</v>
      </c>
      <c r="E8" s="9" t="s">
        <v>63</v>
      </c>
      <c r="F8" s="2">
        <f>data!B12</f>
        <v>76815.1535</v>
      </c>
      <c r="G8" s="2" t="s">
        <v>5</v>
      </c>
      <c r="H8" s="2" t="s">
        <v>64</v>
      </c>
      <c r="I8" s="2" t="s">
        <v>17</v>
      </c>
    </row>
    <row r="9" spans="1:10">
      <c r="A9" s="8">
        <f t="shared" si="1"/>
        <v>2011</v>
      </c>
      <c r="B9" s="7">
        <f t="shared" si="2"/>
        <v>40544</v>
      </c>
      <c r="C9" s="7">
        <f t="shared" si="3"/>
        <v>40908</v>
      </c>
      <c r="D9" s="9" t="s">
        <v>62</v>
      </c>
      <c r="E9" s="9" t="s">
        <v>63</v>
      </c>
      <c r="F9" s="2">
        <f>data!B13</f>
        <v>1204266.1525000001</v>
      </c>
      <c r="G9" s="2" t="s">
        <v>5</v>
      </c>
      <c r="H9" s="2" t="s">
        <v>64</v>
      </c>
      <c r="I9" s="2" t="s">
        <v>18</v>
      </c>
    </row>
    <row r="10" spans="1:10">
      <c r="A10" s="8">
        <f t="shared" si="1"/>
        <v>2011</v>
      </c>
      <c r="B10" s="7">
        <f t="shared" si="2"/>
        <v>40544</v>
      </c>
      <c r="C10" s="7">
        <f t="shared" si="3"/>
        <v>40908</v>
      </c>
      <c r="D10" s="9" t="s">
        <v>62</v>
      </c>
      <c r="E10" s="9" t="s">
        <v>63</v>
      </c>
      <c r="F10" s="2">
        <f>data!B14</f>
        <v>29193196.182999998</v>
      </c>
      <c r="G10" s="2" t="s">
        <v>5</v>
      </c>
      <c r="H10" s="2" t="s">
        <v>64</v>
      </c>
      <c r="I10" s="2" t="s">
        <v>19</v>
      </c>
    </row>
    <row r="11" spans="1:10">
      <c r="A11" s="8">
        <f>YEAR(B11)</f>
        <v>2012</v>
      </c>
      <c r="B11" s="7">
        <f>EDATE(B2,12)</f>
        <v>40909</v>
      </c>
      <c r="C11" s="7">
        <f>EOMONTH(B11,11)</f>
        <v>41274</v>
      </c>
      <c r="D11" s="9" t="s">
        <v>62</v>
      </c>
      <c r="E11" s="9" t="s">
        <v>63</v>
      </c>
      <c r="F11" s="2">
        <f>data!C6</f>
        <v>64366.148999999998</v>
      </c>
      <c r="G11" s="2" t="s">
        <v>5</v>
      </c>
      <c r="H11" s="2" t="s">
        <v>64</v>
      </c>
      <c r="I11" t="str">
        <f>I2</f>
        <v>Hidráulica</v>
      </c>
    </row>
    <row r="12" spans="1:10">
      <c r="A12" s="8">
        <f t="shared" ref="A12:A75" si="4">YEAR(B12)</f>
        <v>2012</v>
      </c>
      <c r="B12" s="7">
        <f t="shared" ref="B12:B75" si="5">EDATE(B3,12)</f>
        <v>40909</v>
      </c>
      <c r="C12" s="7">
        <f t="shared" ref="C12:C75" si="6">EOMONTH(B12,11)</f>
        <v>41274</v>
      </c>
      <c r="D12" s="9" t="s">
        <v>62</v>
      </c>
      <c r="E12" s="9" t="s">
        <v>63</v>
      </c>
      <c r="F12" s="2">
        <f>data!C7</f>
        <v>80340.487999999998</v>
      </c>
      <c r="G12" s="2" t="s">
        <v>5</v>
      </c>
      <c r="H12" s="2" t="s">
        <v>64</v>
      </c>
      <c r="I12" s="2" t="str">
        <f>I3</f>
        <v>Solar fotovoltaica</v>
      </c>
    </row>
    <row r="13" spans="1:10">
      <c r="A13" s="8">
        <f t="shared" si="4"/>
        <v>2012</v>
      </c>
      <c r="B13" s="7">
        <f t="shared" si="5"/>
        <v>40909</v>
      </c>
      <c r="C13" s="7">
        <f t="shared" si="6"/>
        <v>41274</v>
      </c>
      <c r="D13" s="9" t="s">
        <v>62</v>
      </c>
      <c r="E13" s="9" t="s">
        <v>63</v>
      </c>
      <c r="F13" s="2">
        <f>data!C8</f>
        <v>167838.78400000001</v>
      </c>
      <c r="G13" s="2" t="s">
        <v>5</v>
      </c>
      <c r="H13" s="2" t="s">
        <v>64</v>
      </c>
      <c r="I13" s="2" t="str">
        <f t="shared" ref="I13:I76" si="7">I4</f>
        <v>Otras renovables</v>
      </c>
    </row>
    <row r="14" spans="1:10">
      <c r="A14" s="8">
        <f t="shared" si="4"/>
        <v>2012</v>
      </c>
      <c r="B14" s="7">
        <f t="shared" si="5"/>
        <v>40909</v>
      </c>
      <c r="C14" s="7">
        <f t="shared" si="6"/>
        <v>41274</v>
      </c>
      <c r="D14" s="9" t="s">
        <v>62</v>
      </c>
      <c r="E14" s="9" t="s">
        <v>63</v>
      </c>
      <c r="F14" s="2">
        <f>data!C9</f>
        <v>65095.877999999997</v>
      </c>
      <c r="G14" s="2" t="s">
        <v>5</v>
      </c>
      <c r="H14" s="2" t="s">
        <v>64</v>
      </c>
      <c r="I14" s="2" t="str">
        <f t="shared" si="7"/>
        <v>Residuos renovables</v>
      </c>
    </row>
    <row r="15" spans="1:10">
      <c r="A15" s="8">
        <f t="shared" si="4"/>
        <v>2012</v>
      </c>
      <c r="B15" s="7">
        <f t="shared" si="5"/>
        <v>40909</v>
      </c>
      <c r="C15" s="7">
        <f t="shared" si="6"/>
        <v>41274</v>
      </c>
      <c r="D15" s="9" t="s">
        <v>62</v>
      </c>
      <c r="E15" s="9" t="s">
        <v>63</v>
      </c>
      <c r="F15" s="2">
        <f>data!C10</f>
        <v>377641.299</v>
      </c>
      <c r="G15" s="2" t="s">
        <v>5</v>
      </c>
      <c r="H15" s="2" t="s">
        <v>64</v>
      </c>
      <c r="I15" s="2" t="str">
        <f t="shared" si="7"/>
        <v>Generación renovable</v>
      </c>
    </row>
    <row r="16" spans="1:10">
      <c r="A16" s="8">
        <f t="shared" si="4"/>
        <v>2012</v>
      </c>
      <c r="B16" s="7">
        <f t="shared" si="5"/>
        <v>40909</v>
      </c>
      <c r="C16" s="7">
        <f t="shared" si="6"/>
        <v>41274</v>
      </c>
      <c r="D16" s="9" t="s">
        <v>62</v>
      </c>
      <c r="E16" s="9" t="s">
        <v>63</v>
      </c>
      <c r="F16" s="2">
        <f>data!C11</f>
        <v>1226521.4539999999</v>
      </c>
      <c r="G16" s="2" t="s">
        <v>5</v>
      </c>
      <c r="H16" s="2" t="s">
        <v>64</v>
      </c>
      <c r="I16" s="2" t="str">
        <f t="shared" si="7"/>
        <v>Cogeneración</v>
      </c>
    </row>
    <row r="17" spans="1:9">
      <c r="A17" s="8">
        <f t="shared" si="4"/>
        <v>2012</v>
      </c>
      <c r="B17" s="7">
        <f t="shared" si="5"/>
        <v>40909</v>
      </c>
      <c r="C17" s="7">
        <f t="shared" si="6"/>
        <v>41274</v>
      </c>
      <c r="D17" s="9" t="s">
        <v>62</v>
      </c>
      <c r="E17" s="9" t="s">
        <v>63</v>
      </c>
      <c r="F17" s="2">
        <f>data!C12</f>
        <v>65095.877999999997</v>
      </c>
      <c r="G17" s="2" t="s">
        <v>5</v>
      </c>
      <c r="H17" s="2" t="s">
        <v>64</v>
      </c>
      <c r="I17" s="2" t="str">
        <f t="shared" si="7"/>
        <v>Residuos no renovables</v>
      </c>
    </row>
    <row r="18" spans="1:9">
      <c r="A18" s="8">
        <f t="shared" si="4"/>
        <v>2012</v>
      </c>
      <c r="B18" s="7">
        <f t="shared" si="5"/>
        <v>40909</v>
      </c>
      <c r="C18" s="7">
        <f t="shared" si="6"/>
        <v>41274</v>
      </c>
      <c r="D18" s="9" t="s">
        <v>62</v>
      </c>
      <c r="E18" s="9" t="s">
        <v>63</v>
      </c>
      <c r="F18" s="2">
        <f>data!C13</f>
        <v>1291617.3319999999</v>
      </c>
      <c r="G18" s="2" t="s">
        <v>5</v>
      </c>
      <c r="H18" s="2" t="s">
        <v>64</v>
      </c>
      <c r="I18" s="2" t="str">
        <f t="shared" si="7"/>
        <v>Generación no renovable</v>
      </c>
    </row>
    <row r="19" spans="1:9">
      <c r="A19" s="8">
        <f>YEAR(B19)</f>
        <v>2012</v>
      </c>
      <c r="B19" s="7">
        <f>EDATE(B10,12)</f>
        <v>40909</v>
      </c>
      <c r="C19" s="7">
        <f>EOMONTH(B19,11)</f>
        <v>41274</v>
      </c>
      <c r="D19" s="9" t="s">
        <v>62</v>
      </c>
      <c r="E19" s="9" t="s">
        <v>63</v>
      </c>
      <c r="F19" s="2">
        <f>data!C14</f>
        <v>29109572.910999998</v>
      </c>
      <c r="G19" s="2" t="s">
        <v>5</v>
      </c>
      <c r="H19" s="2" t="s">
        <v>64</v>
      </c>
      <c r="I19" s="2" t="str">
        <f t="shared" si="7"/>
        <v>Saldo de intercambios</v>
      </c>
    </row>
    <row r="20" spans="1:9">
      <c r="A20" s="8">
        <f t="shared" si="4"/>
        <v>2013</v>
      </c>
      <c r="B20" s="7">
        <f t="shared" si="5"/>
        <v>41275</v>
      </c>
      <c r="C20" s="7">
        <f t="shared" si="6"/>
        <v>41639</v>
      </c>
      <c r="D20" s="9" t="s">
        <v>62</v>
      </c>
      <c r="E20" s="9" t="s">
        <v>63</v>
      </c>
      <c r="F20" s="2">
        <f>data!D6</f>
        <v>165745.65599999999</v>
      </c>
      <c r="G20" s="2" t="s">
        <v>5</v>
      </c>
      <c r="H20" s="2" t="s">
        <v>64</v>
      </c>
      <c r="I20" s="2" t="str">
        <f t="shared" si="7"/>
        <v>Hidráulica</v>
      </c>
    </row>
    <row r="21" spans="1:9">
      <c r="A21" s="8">
        <f t="shared" si="4"/>
        <v>2013</v>
      </c>
      <c r="B21" s="7">
        <f t="shared" si="5"/>
        <v>41275</v>
      </c>
      <c r="C21" s="7">
        <f t="shared" si="6"/>
        <v>41639</v>
      </c>
      <c r="D21" s="9" t="s">
        <v>62</v>
      </c>
      <c r="E21" s="9" t="s">
        <v>63</v>
      </c>
      <c r="F21" s="2">
        <f>data!D7</f>
        <v>92174.06</v>
      </c>
      <c r="G21" s="2" t="s">
        <v>5</v>
      </c>
      <c r="H21" s="2" t="s">
        <v>64</v>
      </c>
      <c r="I21" s="2" t="str">
        <f t="shared" si="7"/>
        <v>Solar fotovoltaica</v>
      </c>
    </row>
    <row r="22" spans="1:9">
      <c r="A22" s="8">
        <f t="shared" si="4"/>
        <v>2013</v>
      </c>
      <c r="B22" s="7">
        <f t="shared" si="5"/>
        <v>41275</v>
      </c>
      <c r="C22" s="7">
        <f t="shared" si="6"/>
        <v>41639</v>
      </c>
      <c r="D22" s="9" t="s">
        <v>62</v>
      </c>
      <c r="E22" s="9" t="s">
        <v>63</v>
      </c>
      <c r="F22" s="2">
        <f>data!D8</f>
        <v>259099.41899999999</v>
      </c>
      <c r="G22" s="2" t="s">
        <v>5</v>
      </c>
      <c r="H22" s="2" t="s">
        <v>64</v>
      </c>
      <c r="I22" s="2" t="str">
        <f t="shared" si="7"/>
        <v>Otras renovables</v>
      </c>
    </row>
    <row r="23" spans="1:9">
      <c r="A23" s="8">
        <f t="shared" si="4"/>
        <v>2013</v>
      </c>
      <c r="B23" s="7">
        <f t="shared" si="5"/>
        <v>41275</v>
      </c>
      <c r="C23" s="7">
        <f t="shared" si="6"/>
        <v>41639</v>
      </c>
      <c r="D23" s="9" t="s">
        <v>62</v>
      </c>
      <c r="E23" s="9" t="s">
        <v>63</v>
      </c>
      <c r="F23" s="2">
        <f>data!D9</f>
        <v>13503.181500000001</v>
      </c>
      <c r="G23" s="2" t="s">
        <v>5</v>
      </c>
      <c r="H23" s="2" t="s">
        <v>64</v>
      </c>
      <c r="I23" s="2" t="str">
        <f t="shared" si="7"/>
        <v>Residuos renovables</v>
      </c>
    </row>
    <row r="24" spans="1:9">
      <c r="A24" s="8">
        <f t="shared" si="4"/>
        <v>2013</v>
      </c>
      <c r="B24" s="7">
        <f t="shared" si="5"/>
        <v>41275</v>
      </c>
      <c r="C24" s="7">
        <f t="shared" si="6"/>
        <v>41639</v>
      </c>
      <c r="D24" s="9" t="s">
        <v>62</v>
      </c>
      <c r="E24" s="9" t="s">
        <v>63</v>
      </c>
      <c r="F24" s="2">
        <f>data!D10</f>
        <v>530522.31649999996</v>
      </c>
      <c r="G24" s="2" t="s">
        <v>5</v>
      </c>
      <c r="H24" s="2" t="s">
        <v>64</v>
      </c>
      <c r="I24" s="2" t="str">
        <f t="shared" si="7"/>
        <v>Generación renovable</v>
      </c>
    </row>
    <row r="25" spans="1:9">
      <c r="A25" s="8">
        <f t="shared" si="4"/>
        <v>2013</v>
      </c>
      <c r="B25" s="7">
        <f t="shared" si="5"/>
        <v>41275</v>
      </c>
      <c r="C25" s="7">
        <f t="shared" si="6"/>
        <v>41639</v>
      </c>
      <c r="D25" s="9" t="s">
        <v>62</v>
      </c>
      <c r="E25" s="9" t="s">
        <v>63</v>
      </c>
      <c r="F25" s="2">
        <f>data!D11</f>
        <v>1086329.0519999999</v>
      </c>
      <c r="G25" s="2" t="s">
        <v>5</v>
      </c>
      <c r="H25" s="2" t="s">
        <v>64</v>
      </c>
      <c r="I25" s="2" t="str">
        <f t="shared" si="7"/>
        <v>Cogeneración</v>
      </c>
    </row>
    <row r="26" spans="1:9">
      <c r="A26" s="8">
        <f t="shared" si="4"/>
        <v>2013</v>
      </c>
      <c r="B26" s="7">
        <f t="shared" si="5"/>
        <v>41275</v>
      </c>
      <c r="C26" s="7">
        <f t="shared" si="6"/>
        <v>41639</v>
      </c>
      <c r="D26" s="9" t="s">
        <v>62</v>
      </c>
      <c r="E26" s="9" t="s">
        <v>63</v>
      </c>
      <c r="F26" s="2">
        <f>data!D12</f>
        <v>13503.181500000001</v>
      </c>
      <c r="G26" s="2" t="s">
        <v>5</v>
      </c>
      <c r="H26" s="2" t="s">
        <v>64</v>
      </c>
      <c r="I26" s="2" t="str">
        <f t="shared" si="7"/>
        <v>Residuos no renovables</v>
      </c>
    </row>
    <row r="27" spans="1:9">
      <c r="A27" s="8">
        <f t="shared" si="4"/>
        <v>2013</v>
      </c>
      <c r="B27" s="7">
        <f t="shared" si="5"/>
        <v>41275</v>
      </c>
      <c r="C27" s="7">
        <f t="shared" si="6"/>
        <v>41639</v>
      </c>
      <c r="D27" s="9" t="s">
        <v>62</v>
      </c>
      <c r="E27" s="9" t="s">
        <v>63</v>
      </c>
      <c r="F27" s="2">
        <f>data!D13</f>
        <v>1099832.2334999999</v>
      </c>
      <c r="G27" s="2" t="s">
        <v>5</v>
      </c>
      <c r="H27" s="2" t="s">
        <v>64</v>
      </c>
      <c r="I27" s="2" t="str">
        <f t="shared" si="7"/>
        <v>Generación no renovable</v>
      </c>
    </row>
    <row r="28" spans="1:9">
      <c r="A28" s="8">
        <f t="shared" si="4"/>
        <v>2013</v>
      </c>
      <c r="B28" s="7">
        <f t="shared" si="5"/>
        <v>41275</v>
      </c>
      <c r="C28" s="7">
        <f t="shared" si="6"/>
        <v>41639</v>
      </c>
      <c r="D28" s="9" t="s">
        <v>62</v>
      </c>
      <c r="E28" s="9" t="s">
        <v>63</v>
      </c>
      <c r="F28" s="2">
        <f>data!D14</f>
        <v>27969289.857999999</v>
      </c>
      <c r="G28" s="2" t="s">
        <v>5</v>
      </c>
      <c r="H28" s="2" t="s">
        <v>64</v>
      </c>
      <c r="I28" s="2" t="str">
        <f t="shared" si="7"/>
        <v>Saldo de intercambios</v>
      </c>
    </row>
    <row r="29" spans="1:9">
      <c r="A29" s="8">
        <f t="shared" si="4"/>
        <v>2014</v>
      </c>
      <c r="B29" s="7">
        <f t="shared" si="5"/>
        <v>41640</v>
      </c>
      <c r="C29" s="7">
        <f t="shared" si="6"/>
        <v>42004</v>
      </c>
      <c r="D29" s="9" t="s">
        <v>62</v>
      </c>
      <c r="E29" s="9" t="s">
        <v>63</v>
      </c>
      <c r="F29" s="2">
        <f>data!E6</f>
        <v>202371.40900000001</v>
      </c>
      <c r="G29" s="2" t="s">
        <v>5</v>
      </c>
      <c r="H29" s="2" t="s">
        <v>64</v>
      </c>
      <c r="I29" s="2" t="str">
        <f t="shared" si="7"/>
        <v>Hidráulica</v>
      </c>
    </row>
    <row r="30" spans="1:9">
      <c r="A30" s="8">
        <f t="shared" si="4"/>
        <v>2014</v>
      </c>
      <c r="B30" s="7">
        <f t="shared" si="5"/>
        <v>41640</v>
      </c>
      <c r="C30" s="7">
        <f t="shared" si="6"/>
        <v>42004</v>
      </c>
      <c r="D30" s="9" t="s">
        <v>62</v>
      </c>
      <c r="E30" s="9" t="s">
        <v>63</v>
      </c>
      <c r="F30" s="2">
        <f>data!E7</f>
        <v>93257.066000000006</v>
      </c>
      <c r="G30" s="2" t="s">
        <v>5</v>
      </c>
      <c r="H30" s="2" t="s">
        <v>64</v>
      </c>
      <c r="I30" s="2" t="str">
        <f t="shared" si="7"/>
        <v>Solar fotovoltaica</v>
      </c>
    </row>
    <row r="31" spans="1:9">
      <c r="A31" s="8">
        <f t="shared" si="4"/>
        <v>2014</v>
      </c>
      <c r="B31" s="7">
        <f t="shared" si="5"/>
        <v>41640</v>
      </c>
      <c r="C31" s="7">
        <f t="shared" si="6"/>
        <v>42004</v>
      </c>
      <c r="D31" s="9" t="s">
        <v>62</v>
      </c>
      <c r="E31" s="9" t="s">
        <v>63</v>
      </c>
      <c r="F31" s="2">
        <f>data!E8</f>
        <v>204880.62899999999</v>
      </c>
      <c r="G31" s="2" t="s">
        <v>5</v>
      </c>
      <c r="H31" s="2" t="s">
        <v>64</v>
      </c>
      <c r="I31" s="2" t="str">
        <f t="shared" si="7"/>
        <v>Otras renovables</v>
      </c>
    </row>
    <row r="32" spans="1:9">
      <c r="A32" s="8">
        <f t="shared" si="4"/>
        <v>2014</v>
      </c>
      <c r="B32" s="7">
        <f t="shared" si="5"/>
        <v>41640</v>
      </c>
      <c r="C32" s="7">
        <f t="shared" si="6"/>
        <v>42004</v>
      </c>
      <c r="D32" s="9" t="s">
        <v>62</v>
      </c>
      <c r="E32" s="9" t="s">
        <v>63</v>
      </c>
      <c r="F32" s="2">
        <f>data!E9</f>
        <v>32410.415000000001</v>
      </c>
      <c r="G32" s="2" t="s">
        <v>5</v>
      </c>
      <c r="H32" s="2" t="s">
        <v>64</v>
      </c>
      <c r="I32" s="2" t="str">
        <f t="shared" si="7"/>
        <v>Residuos renovables</v>
      </c>
    </row>
    <row r="33" spans="1:9">
      <c r="A33" s="8">
        <f t="shared" si="4"/>
        <v>2014</v>
      </c>
      <c r="B33" s="7">
        <f t="shared" si="5"/>
        <v>41640</v>
      </c>
      <c r="C33" s="7">
        <f t="shared" si="6"/>
        <v>42004</v>
      </c>
      <c r="D33" s="9" t="s">
        <v>62</v>
      </c>
      <c r="E33" s="9" t="s">
        <v>63</v>
      </c>
      <c r="F33" s="2">
        <f>data!E10</f>
        <v>532919.51900000009</v>
      </c>
      <c r="G33" s="2" t="s">
        <v>5</v>
      </c>
      <c r="H33" s="2" t="s">
        <v>64</v>
      </c>
      <c r="I33" s="2" t="str">
        <f t="shared" si="7"/>
        <v>Generación renovable</v>
      </c>
    </row>
    <row r="34" spans="1:9">
      <c r="A34" s="8">
        <f t="shared" si="4"/>
        <v>2014</v>
      </c>
      <c r="B34" s="7">
        <f t="shared" si="5"/>
        <v>41640</v>
      </c>
      <c r="C34" s="7">
        <f t="shared" si="6"/>
        <v>42004</v>
      </c>
      <c r="D34" s="9" t="s">
        <v>62</v>
      </c>
      <c r="E34" s="9" t="s">
        <v>63</v>
      </c>
      <c r="F34" s="2">
        <f>data!E11</f>
        <v>736528.25100000005</v>
      </c>
      <c r="G34" s="2" t="s">
        <v>5</v>
      </c>
      <c r="H34" s="2" t="s">
        <v>64</v>
      </c>
      <c r="I34" s="2" t="str">
        <f t="shared" si="7"/>
        <v>Cogeneración</v>
      </c>
    </row>
    <row r="35" spans="1:9">
      <c r="A35" s="8">
        <f t="shared" si="4"/>
        <v>2014</v>
      </c>
      <c r="B35" s="7">
        <f t="shared" si="5"/>
        <v>41640</v>
      </c>
      <c r="C35" s="7">
        <f t="shared" si="6"/>
        <v>42004</v>
      </c>
      <c r="D35" s="9" t="s">
        <v>62</v>
      </c>
      <c r="E35" s="9" t="s">
        <v>63</v>
      </c>
      <c r="F35" s="2">
        <f>data!E12</f>
        <v>32410.415000000001</v>
      </c>
      <c r="G35" s="2" t="s">
        <v>5</v>
      </c>
      <c r="H35" s="2" t="s">
        <v>64</v>
      </c>
      <c r="I35" s="2" t="str">
        <f t="shared" si="7"/>
        <v>Residuos no renovables</v>
      </c>
    </row>
    <row r="36" spans="1:9">
      <c r="A36" s="8">
        <f t="shared" si="4"/>
        <v>2014</v>
      </c>
      <c r="B36" s="7">
        <f t="shared" si="5"/>
        <v>41640</v>
      </c>
      <c r="C36" s="7">
        <f t="shared" si="6"/>
        <v>42004</v>
      </c>
      <c r="D36" s="9" t="s">
        <v>62</v>
      </c>
      <c r="E36" s="9" t="s">
        <v>63</v>
      </c>
      <c r="F36" s="2">
        <f>data!E13</f>
        <v>768938.66600000008</v>
      </c>
      <c r="G36" s="2" t="s">
        <v>5</v>
      </c>
      <c r="H36" s="2" t="s">
        <v>64</v>
      </c>
      <c r="I36" s="2" t="str">
        <f t="shared" si="7"/>
        <v>Generación no renovable</v>
      </c>
    </row>
    <row r="37" spans="1:9">
      <c r="A37" s="8">
        <f t="shared" si="4"/>
        <v>2014</v>
      </c>
      <c r="B37" s="7">
        <f t="shared" si="5"/>
        <v>41640</v>
      </c>
      <c r="C37" s="7">
        <f t="shared" si="6"/>
        <v>42004</v>
      </c>
      <c r="D37" s="9" t="s">
        <v>62</v>
      </c>
      <c r="E37" s="9" t="s">
        <v>63</v>
      </c>
      <c r="F37" s="2">
        <f>data!E14</f>
        <v>27065009.401999999</v>
      </c>
      <c r="G37" s="2" t="s">
        <v>5</v>
      </c>
      <c r="H37" s="2" t="s">
        <v>64</v>
      </c>
      <c r="I37" s="2" t="str">
        <f t="shared" si="7"/>
        <v>Saldo de intercambios</v>
      </c>
    </row>
    <row r="38" spans="1:9">
      <c r="A38" s="8">
        <f t="shared" si="4"/>
        <v>2015</v>
      </c>
      <c r="B38" s="7">
        <f t="shared" si="5"/>
        <v>42005</v>
      </c>
      <c r="C38" s="7">
        <f t="shared" si="6"/>
        <v>42369</v>
      </c>
      <c r="D38" s="9" t="s">
        <v>62</v>
      </c>
      <c r="E38" s="9" t="s">
        <v>63</v>
      </c>
      <c r="F38" s="2">
        <f>data!F6</f>
        <v>131532.20000000001</v>
      </c>
      <c r="G38" s="2" t="s">
        <v>5</v>
      </c>
      <c r="H38" s="2" t="s">
        <v>64</v>
      </c>
      <c r="I38" s="2" t="str">
        <f t="shared" si="7"/>
        <v>Hidráulica</v>
      </c>
    </row>
    <row r="39" spans="1:9">
      <c r="A39" s="8">
        <f t="shared" si="4"/>
        <v>2015</v>
      </c>
      <c r="B39" s="7">
        <f t="shared" si="5"/>
        <v>42005</v>
      </c>
      <c r="C39" s="7">
        <f t="shared" si="6"/>
        <v>42369</v>
      </c>
      <c r="D39" s="9" t="s">
        <v>62</v>
      </c>
      <c r="E39" s="9" t="s">
        <v>63</v>
      </c>
      <c r="F39" s="2">
        <f>data!F7</f>
        <v>93788.111999999994</v>
      </c>
      <c r="G39" s="2" t="s">
        <v>5</v>
      </c>
      <c r="H39" s="2" t="s">
        <v>64</v>
      </c>
      <c r="I39" s="2" t="str">
        <f t="shared" si="7"/>
        <v>Solar fotovoltaica</v>
      </c>
    </row>
    <row r="40" spans="1:9">
      <c r="A40" s="8">
        <f t="shared" si="4"/>
        <v>2015</v>
      </c>
      <c r="B40" s="7">
        <f t="shared" si="5"/>
        <v>42005</v>
      </c>
      <c r="C40" s="7">
        <f t="shared" si="6"/>
        <v>42369</v>
      </c>
      <c r="D40" s="9" t="s">
        <v>62</v>
      </c>
      <c r="E40" s="9" t="s">
        <v>63</v>
      </c>
      <c r="F40" s="2">
        <f>data!F8</f>
        <v>156870.739</v>
      </c>
      <c r="G40" s="2" t="s">
        <v>5</v>
      </c>
      <c r="H40" s="2" t="s">
        <v>64</v>
      </c>
      <c r="I40" s="2" t="str">
        <f t="shared" si="7"/>
        <v>Otras renovables</v>
      </c>
    </row>
    <row r="41" spans="1:9">
      <c r="A41" s="8">
        <f t="shared" si="4"/>
        <v>2015</v>
      </c>
      <c r="B41" s="7">
        <f t="shared" si="5"/>
        <v>42005</v>
      </c>
      <c r="C41" s="7">
        <f t="shared" si="6"/>
        <v>42369</v>
      </c>
      <c r="D41" s="9" t="s">
        <v>62</v>
      </c>
      <c r="E41" s="9" t="s">
        <v>63</v>
      </c>
      <c r="F41" s="2">
        <f>data!F9</f>
        <v>62844.877</v>
      </c>
      <c r="G41" s="2" t="s">
        <v>5</v>
      </c>
      <c r="H41" s="2" t="s">
        <v>64</v>
      </c>
      <c r="I41" s="2" t="str">
        <f t="shared" si="7"/>
        <v>Residuos renovables</v>
      </c>
    </row>
    <row r="42" spans="1:9">
      <c r="A42" s="8">
        <f t="shared" si="4"/>
        <v>2015</v>
      </c>
      <c r="B42" s="7">
        <f t="shared" si="5"/>
        <v>42005</v>
      </c>
      <c r="C42" s="7">
        <f t="shared" si="6"/>
        <v>42369</v>
      </c>
      <c r="D42" s="9" t="s">
        <v>62</v>
      </c>
      <c r="E42" s="9" t="s">
        <v>63</v>
      </c>
      <c r="F42" s="2">
        <f>data!F10</f>
        <v>445035.92799999996</v>
      </c>
      <c r="G42" s="2" t="s">
        <v>5</v>
      </c>
      <c r="H42" s="2" t="s">
        <v>64</v>
      </c>
      <c r="I42" s="2" t="str">
        <f t="shared" si="7"/>
        <v>Generación renovable</v>
      </c>
    </row>
    <row r="43" spans="1:9">
      <c r="A43" s="8">
        <f t="shared" si="4"/>
        <v>2015</v>
      </c>
      <c r="B43" s="7">
        <f t="shared" si="5"/>
        <v>42005</v>
      </c>
      <c r="C43" s="7">
        <f t="shared" si="6"/>
        <v>42369</v>
      </c>
      <c r="D43" s="9" t="s">
        <v>62</v>
      </c>
      <c r="E43" s="9" t="s">
        <v>63</v>
      </c>
      <c r="F43" s="2">
        <f>data!F11</f>
        <v>694046.94900000002</v>
      </c>
      <c r="G43" s="2" t="s">
        <v>5</v>
      </c>
      <c r="H43" s="2" t="s">
        <v>64</v>
      </c>
      <c r="I43" s="2" t="str">
        <f t="shared" si="7"/>
        <v>Cogeneración</v>
      </c>
    </row>
    <row r="44" spans="1:9">
      <c r="A44" s="8">
        <f t="shared" si="4"/>
        <v>2015</v>
      </c>
      <c r="B44" s="7">
        <f t="shared" si="5"/>
        <v>42005</v>
      </c>
      <c r="C44" s="7">
        <f t="shared" si="6"/>
        <v>42369</v>
      </c>
      <c r="D44" s="9" t="s">
        <v>62</v>
      </c>
      <c r="E44" s="9" t="s">
        <v>63</v>
      </c>
      <c r="F44" s="2">
        <f>data!F12</f>
        <v>62844.877</v>
      </c>
      <c r="G44" s="2" t="s">
        <v>5</v>
      </c>
      <c r="H44" s="2" t="s">
        <v>64</v>
      </c>
      <c r="I44" s="2" t="str">
        <f t="shared" si="7"/>
        <v>Residuos no renovables</v>
      </c>
    </row>
    <row r="45" spans="1:9">
      <c r="A45" s="8">
        <f t="shared" si="4"/>
        <v>2015</v>
      </c>
      <c r="B45" s="7">
        <f t="shared" si="5"/>
        <v>42005</v>
      </c>
      <c r="C45" s="7">
        <f t="shared" si="6"/>
        <v>42369</v>
      </c>
      <c r="D45" s="9" t="s">
        <v>62</v>
      </c>
      <c r="E45" s="9" t="s">
        <v>63</v>
      </c>
      <c r="F45" s="2">
        <f>data!F13</f>
        <v>756891.826</v>
      </c>
      <c r="G45" s="2" t="s">
        <v>5</v>
      </c>
      <c r="H45" s="2" t="s">
        <v>64</v>
      </c>
      <c r="I45" s="2" t="str">
        <f t="shared" si="7"/>
        <v>Generación no renovable</v>
      </c>
    </row>
    <row r="46" spans="1:9">
      <c r="A46" s="8">
        <f t="shared" si="4"/>
        <v>2015</v>
      </c>
      <c r="B46" s="7">
        <f t="shared" si="5"/>
        <v>42005</v>
      </c>
      <c r="C46" s="7">
        <f t="shared" si="6"/>
        <v>42369</v>
      </c>
      <c r="D46" s="9" t="s">
        <v>62</v>
      </c>
      <c r="E46" s="9" t="s">
        <v>63</v>
      </c>
      <c r="F46" s="2">
        <f>data!F14</f>
        <v>27589414.530999999</v>
      </c>
      <c r="G46" s="2" t="s">
        <v>5</v>
      </c>
      <c r="H46" s="2" t="s">
        <v>64</v>
      </c>
      <c r="I46" s="2" t="str">
        <f t="shared" si="7"/>
        <v>Saldo de intercambios</v>
      </c>
    </row>
    <row r="47" spans="1:9">
      <c r="A47" s="8">
        <f t="shared" si="4"/>
        <v>2016</v>
      </c>
      <c r="B47" s="7">
        <f t="shared" si="5"/>
        <v>42370</v>
      </c>
      <c r="C47" s="7">
        <f t="shared" si="6"/>
        <v>42735</v>
      </c>
      <c r="D47" s="9" t="s">
        <v>62</v>
      </c>
      <c r="E47" s="9" t="s">
        <v>63</v>
      </c>
      <c r="F47" s="2">
        <f>data!G6</f>
        <v>154125.421</v>
      </c>
      <c r="G47" s="2" t="s">
        <v>5</v>
      </c>
      <c r="H47" s="2" t="s">
        <v>64</v>
      </c>
      <c r="I47" s="2" t="str">
        <f t="shared" si="7"/>
        <v>Hidráulica</v>
      </c>
    </row>
    <row r="48" spans="1:9">
      <c r="A48" s="8">
        <f t="shared" si="4"/>
        <v>2016</v>
      </c>
      <c r="B48" s="7">
        <f t="shared" si="5"/>
        <v>42370</v>
      </c>
      <c r="C48" s="7">
        <f t="shared" si="6"/>
        <v>42735</v>
      </c>
      <c r="D48" s="9" t="s">
        <v>62</v>
      </c>
      <c r="E48" s="9" t="s">
        <v>63</v>
      </c>
      <c r="F48" s="2">
        <f>data!G7</f>
        <v>88527.027000000002</v>
      </c>
      <c r="G48" s="2" t="s">
        <v>5</v>
      </c>
      <c r="H48" s="2" t="s">
        <v>64</v>
      </c>
      <c r="I48" s="2" t="str">
        <f t="shared" si="7"/>
        <v>Solar fotovoltaica</v>
      </c>
    </row>
    <row r="49" spans="1:9">
      <c r="A49" s="8">
        <f t="shared" si="4"/>
        <v>2016</v>
      </c>
      <c r="B49" s="7">
        <f t="shared" si="5"/>
        <v>42370</v>
      </c>
      <c r="C49" s="7">
        <f t="shared" si="6"/>
        <v>42735</v>
      </c>
      <c r="D49" s="9" t="s">
        <v>62</v>
      </c>
      <c r="E49" s="9" t="s">
        <v>63</v>
      </c>
      <c r="F49" s="2">
        <f>data!G8</f>
        <v>137921.649</v>
      </c>
      <c r="G49" s="2" t="s">
        <v>5</v>
      </c>
      <c r="H49" s="2" t="s">
        <v>64</v>
      </c>
      <c r="I49" s="2" t="str">
        <f t="shared" si="7"/>
        <v>Otras renovables</v>
      </c>
    </row>
    <row r="50" spans="1:9">
      <c r="A50" s="8">
        <f>YEAR(B50)</f>
        <v>2016</v>
      </c>
      <c r="B50" s="7">
        <f>EDATE(B41,12)</f>
        <v>42370</v>
      </c>
      <c r="C50" s="7">
        <f>EOMONTH(B50,11)</f>
        <v>42735</v>
      </c>
      <c r="D50" s="9" t="s">
        <v>62</v>
      </c>
      <c r="E50" s="9" t="s">
        <v>63</v>
      </c>
      <c r="F50" s="2">
        <f>data!G9</f>
        <v>67762.206999999995</v>
      </c>
      <c r="G50" s="2" t="s">
        <v>5</v>
      </c>
      <c r="H50" s="2" t="s">
        <v>64</v>
      </c>
      <c r="I50" s="2" t="str">
        <f t="shared" si="7"/>
        <v>Residuos renovables</v>
      </c>
    </row>
    <row r="51" spans="1:9">
      <c r="A51" s="8">
        <f t="shared" si="4"/>
        <v>2016</v>
      </c>
      <c r="B51" s="7">
        <f t="shared" si="5"/>
        <v>42370</v>
      </c>
      <c r="C51" s="7">
        <f t="shared" si="6"/>
        <v>42735</v>
      </c>
      <c r="D51" s="9" t="s">
        <v>62</v>
      </c>
      <c r="E51" s="9" t="s">
        <v>63</v>
      </c>
      <c r="F51" s="2">
        <f>data!G10</f>
        <v>448336.304</v>
      </c>
      <c r="G51" s="2" t="s">
        <v>5</v>
      </c>
      <c r="H51" s="2" t="s">
        <v>64</v>
      </c>
      <c r="I51" s="2" t="str">
        <f t="shared" si="7"/>
        <v>Generación renovable</v>
      </c>
    </row>
    <row r="52" spans="1:9">
      <c r="A52" s="8">
        <f t="shared" si="4"/>
        <v>2016</v>
      </c>
      <c r="B52" s="7">
        <f t="shared" si="5"/>
        <v>42370</v>
      </c>
      <c r="C52" s="7">
        <f t="shared" si="6"/>
        <v>42735</v>
      </c>
      <c r="D52" s="9" t="s">
        <v>62</v>
      </c>
      <c r="E52" s="9" t="s">
        <v>63</v>
      </c>
      <c r="F52" s="2">
        <f>data!G11</f>
        <v>709288.33</v>
      </c>
      <c r="G52" s="2" t="s">
        <v>5</v>
      </c>
      <c r="H52" s="2" t="s">
        <v>64</v>
      </c>
      <c r="I52" s="2" t="str">
        <f t="shared" si="7"/>
        <v>Cogeneración</v>
      </c>
    </row>
    <row r="53" spans="1:9">
      <c r="A53" s="8">
        <f t="shared" si="4"/>
        <v>2016</v>
      </c>
      <c r="B53" s="7">
        <f t="shared" si="5"/>
        <v>42370</v>
      </c>
      <c r="C53" s="7">
        <f t="shared" si="6"/>
        <v>42735</v>
      </c>
      <c r="D53" s="9" t="s">
        <v>62</v>
      </c>
      <c r="E53" s="9" t="s">
        <v>63</v>
      </c>
      <c r="F53" s="2">
        <f>data!G12</f>
        <v>67762.206999999995</v>
      </c>
      <c r="G53" s="2" t="s">
        <v>5</v>
      </c>
      <c r="H53" s="2" t="s">
        <v>64</v>
      </c>
      <c r="I53" s="2" t="str">
        <f t="shared" si="7"/>
        <v>Residuos no renovables</v>
      </c>
    </row>
    <row r="54" spans="1:9">
      <c r="A54" s="8">
        <f t="shared" si="4"/>
        <v>2016</v>
      </c>
      <c r="B54" s="7">
        <f t="shared" si="5"/>
        <v>42370</v>
      </c>
      <c r="C54" s="7">
        <f t="shared" si="6"/>
        <v>42735</v>
      </c>
      <c r="D54" s="9" t="s">
        <v>62</v>
      </c>
      <c r="E54" s="9" t="s">
        <v>63</v>
      </c>
      <c r="F54" s="2">
        <f>data!G13</f>
        <v>777050.53700000001</v>
      </c>
      <c r="G54" s="2" t="s">
        <v>5</v>
      </c>
      <c r="H54" s="2" t="s">
        <v>64</v>
      </c>
      <c r="I54" s="2" t="str">
        <f t="shared" si="7"/>
        <v>Generación no renovable</v>
      </c>
    </row>
    <row r="55" spans="1:9">
      <c r="A55" s="8">
        <f t="shared" si="4"/>
        <v>2016</v>
      </c>
      <c r="B55" s="7">
        <f t="shared" si="5"/>
        <v>42370</v>
      </c>
      <c r="C55" s="7">
        <f t="shared" si="6"/>
        <v>42735</v>
      </c>
      <c r="D55" s="9" t="s">
        <v>62</v>
      </c>
      <c r="E55" s="9" t="s">
        <v>63</v>
      </c>
      <c r="F55" s="2">
        <f>data!G14</f>
        <v>27666824.173</v>
      </c>
      <c r="G55" s="2" t="s">
        <v>5</v>
      </c>
      <c r="H55" s="2" t="s">
        <v>64</v>
      </c>
      <c r="I55" s="2" t="str">
        <f t="shared" si="7"/>
        <v>Saldo de intercambios</v>
      </c>
    </row>
    <row r="56" spans="1:9">
      <c r="A56" s="8">
        <f t="shared" si="4"/>
        <v>2017</v>
      </c>
      <c r="B56" s="7">
        <f t="shared" si="5"/>
        <v>42736</v>
      </c>
      <c r="C56" s="7">
        <f t="shared" si="6"/>
        <v>43100</v>
      </c>
      <c r="D56" s="9" t="s">
        <v>62</v>
      </c>
      <c r="E56" s="9" t="s">
        <v>63</v>
      </c>
      <c r="F56" s="2">
        <f>data!H6</f>
        <v>139123.23300000001</v>
      </c>
      <c r="G56" s="2" t="s">
        <v>5</v>
      </c>
      <c r="H56" s="2" t="s">
        <v>64</v>
      </c>
      <c r="I56" s="2" t="str">
        <f t="shared" si="7"/>
        <v>Hidráulica</v>
      </c>
    </row>
    <row r="57" spans="1:9">
      <c r="A57" s="8">
        <f t="shared" si="4"/>
        <v>2017</v>
      </c>
      <c r="B57" s="7">
        <f t="shared" si="5"/>
        <v>42736</v>
      </c>
      <c r="C57" s="7">
        <f t="shared" si="6"/>
        <v>43100</v>
      </c>
      <c r="D57" s="9" t="s">
        <v>62</v>
      </c>
      <c r="E57" s="9" t="s">
        <v>63</v>
      </c>
      <c r="F57" s="2">
        <f>data!H7</f>
        <v>91954.119000000006</v>
      </c>
      <c r="G57" s="2" t="s">
        <v>5</v>
      </c>
      <c r="H57" s="2" t="s">
        <v>64</v>
      </c>
      <c r="I57" s="2" t="str">
        <f t="shared" si="7"/>
        <v>Solar fotovoltaica</v>
      </c>
    </row>
    <row r="58" spans="1:9">
      <c r="A58" s="8">
        <f>YEAR(B58)</f>
        <v>2017</v>
      </c>
      <c r="B58" s="7">
        <f>EDATE(B49,12)</f>
        <v>42736</v>
      </c>
      <c r="C58" s="7">
        <f>EOMONTH(B58,11)</f>
        <v>43100</v>
      </c>
      <c r="D58" s="9" t="s">
        <v>62</v>
      </c>
      <c r="E58" s="9" t="s">
        <v>63</v>
      </c>
      <c r="F58" s="2">
        <f>data!H8</f>
        <v>149862.47200000001</v>
      </c>
      <c r="G58" s="2" t="s">
        <v>5</v>
      </c>
      <c r="H58" s="2" t="s">
        <v>64</v>
      </c>
      <c r="I58" s="2" t="str">
        <f t="shared" si="7"/>
        <v>Otras renovables</v>
      </c>
    </row>
    <row r="59" spans="1:9">
      <c r="A59" s="8">
        <f t="shared" si="4"/>
        <v>2017</v>
      </c>
      <c r="B59" s="7">
        <f t="shared" si="5"/>
        <v>42736</v>
      </c>
      <c r="C59" s="7">
        <f t="shared" si="6"/>
        <v>43100</v>
      </c>
      <c r="D59" s="9" t="s">
        <v>62</v>
      </c>
      <c r="E59" s="9" t="s">
        <v>63</v>
      </c>
      <c r="F59" s="2">
        <f>data!H9</f>
        <v>70703.084499999997</v>
      </c>
      <c r="G59" s="2" t="s">
        <v>5</v>
      </c>
      <c r="H59" s="2" t="s">
        <v>64</v>
      </c>
      <c r="I59" s="2" t="str">
        <f t="shared" si="7"/>
        <v>Residuos renovables</v>
      </c>
    </row>
    <row r="60" spans="1:9">
      <c r="A60" s="8">
        <f t="shared" si="4"/>
        <v>2017</v>
      </c>
      <c r="B60" s="7">
        <f t="shared" si="5"/>
        <v>42736</v>
      </c>
      <c r="C60" s="7">
        <f t="shared" si="6"/>
        <v>43100</v>
      </c>
      <c r="D60" s="9" t="s">
        <v>62</v>
      </c>
      <c r="E60" s="9" t="s">
        <v>63</v>
      </c>
      <c r="F60" s="2">
        <f>data!H10</f>
        <v>451642.90850000002</v>
      </c>
      <c r="G60" s="2" t="s">
        <v>5</v>
      </c>
      <c r="H60" s="2" t="s">
        <v>64</v>
      </c>
      <c r="I60" s="2" t="str">
        <f t="shared" si="7"/>
        <v>Generación renovable</v>
      </c>
    </row>
    <row r="61" spans="1:9">
      <c r="A61" s="8">
        <f t="shared" si="4"/>
        <v>2017</v>
      </c>
      <c r="B61" s="7">
        <f t="shared" si="5"/>
        <v>42736</v>
      </c>
      <c r="C61" s="7">
        <f t="shared" si="6"/>
        <v>43100</v>
      </c>
      <c r="D61" s="9" t="s">
        <v>62</v>
      </c>
      <c r="E61" s="9" t="s">
        <v>63</v>
      </c>
      <c r="F61" s="2">
        <f>data!H11</f>
        <v>704246.17500000005</v>
      </c>
      <c r="G61" s="2" t="s">
        <v>5</v>
      </c>
      <c r="H61" s="2" t="s">
        <v>64</v>
      </c>
      <c r="I61" s="2" t="str">
        <f t="shared" si="7"/>
        <v>Cogeneración</v>
      </c>
    </row>
    <row r="62" spans="1:9">
      <c r="A62" s="8">
        <f t="shared" si="4"/>
        <v>2017</v>
      </c>
      <c r="B62" s="7">
        <f t="shared" si="5"/>
        <v>42736</v>
      </c>
      <c r="C62" s="7">
        <f t="shared" si="6"/>
        <v>43100</v>
      </c>
      <c r="D62" s="9" t="s">
        <v>62</v>
      </c>
      <c r="E62" s="9" t="s">
        <v>63</v>
      </c>
      <c r="F62" s="2">
        <f>data!H12</f>
        <v>70703.084499999997</v>
      </c>
      <c r="G62" s="2" t="s">
        <v>5</v>
      </c>
      <c r="H62" s="2" t="s">
        <v>64</v>
      </c>
      <c r="I62" s="2" t="str">
        <f t="shared" si="7"/>
        <v>Residuos no renovables</v>
      </c>
    </row>
    <row r="63" spans="1:9">
      <c r="A63" s="8">
        <f t="shared" si="4"/>
        <v>2017</v>
      </c>
      <c r="B63" s="7">
        <f t="shared" si="5"/>
        <v>42736</v>
      </c>
      <c r="C63" s="7">
        <f t="shared" si="6"/>
        <v>43100</v>
      </c>
      <c r="D63" s="9" t="s">
        <v>62</v>
      </c>
      <c r="E63" s="9" t="s">
        <v>63</v>
      </c>
      <c r="F63" s="2">
        <f>data!H13</f>
        <v>774949.25950000004</v>
      </c>
      <c r="G63" s="2" t="s">
        <v>5</v>
      </c>
      <c r="H63" s="2" t="s">
        <v>64</v>
      </c>
      <c r="I63" s="2" t="str">
        <f t="shared" si="7"/>
        <v>Generación no renovable</v>
      </c>
    </row>
    <row r="64" spans="1:9">
      <c r="A64" s="8">
        <f t="shared" si="4"/>
        <v>2017</v>
      </c>
      <c r="B64" s="7">
        <f t="shared" si="5"/>
        <v>42736</v>
      </c>
      <c r="C64" s="7">
        <f t="shared" si="6"/>
        <v>43100</v>
      </c>
      <c r="D64" s="9" t="s">
        <v>62</v>
      </c>
      <c r="E64" s="9" t="s">
        <v>63</v>
      </c>
      <c r="F64" s="2">
        <f>data!H14</f>
        <v>27366975.034000002</v>
      </c>
      <c r="G64" s="2" t="s">
        <v>5</v>
      </c>
      <c r="H64" s="2" t="s">
        <v>64</v>
      </c>
      <c r="I64" s="2" t="str">
        <f t="shared" si="7"/>
        <v>Saldo de intercambios</v>
      </c>
    </row>
    <row r="65" spans="1:9">
      <c r="A65" s="8">
        <f t="shared" si="4"/>
        <v>2018</v>
      </c>
      <c r="B65" s="7">
        <f t="shared" si="5"/>
        <v>43101</v>
      </c>
      <c r="C65" s="7">
        <f t="shared" si="6"/>
        <v>43465</v>
      </c>
      <c r="D65" s="9" t="s">
        <v>62</v>
      </c>
      <c r="E65" s="9" t="s">
        <v>63</v>
      </c>
      <c r="F65" s="2">
        <f>data!I6</f>
        <v>122881.148</v>
      </c>
      <c r="G65" s="2" t="s">
        <v>5</v>
      </c>
      <c r="H65" s="2" t="s">
        <v>64</v>
      </c>
      <c r="I65" s="2" t="str">
        <f t="shared" si="7"/>
        <v>Hidráulica</v>
      </c>
    </row>
    <row r="66" spans="1:9">
      <c r="A66" s="8">
        <f t="shared" si="4"/>
        <v>2018</v>
      </c>
      <c r="B66" s="7">
        <f t="shared" si="5"/>
        <v>43101</v>
      </c>
      <c r="C66" s="7">
        <f t="shared" si="6"/>
        <v>43465</v>
      </c>
      <c r="D66" s="9" t="s">
        <v>62</v>
      </c>
      <c r="E66" s="9" t="s">
        <v>63</v>
      </c>
      <c r="F66" s="2">
        <f>data!I7</f>
        <v>85474.104000000007</v>
      </c>
      <c r="G66" s="2" t="s">
        <v>5</v>
      </c>
      <c r="H66" s="2" t="s">
        <v>64</v>
      </c>
      <c r="I66" s="2" t="str">
        <f t="shared" si="7"/>
        <v>Solar fotovoltaica</v>
      </c>
    </row>
    <row r="67" spans="1:9">
      <c r="A67" s="8">
        <f t="shared" si="4"/>
        <v>2018</v>
      </c>
      <c r="B67" s="7">
        <f t="shared" si="5"/>
        <v>43101</v>
      </c>
      <c r="C67" s="7">
        <f t="shared" si="6"/>
        <v>43465</v>
      </c>
      <c r="D67" s="9" t="s">
        <v>62</v>
      </c>
      <c r="E67" s="9" t="s">
        <v>63</v>
      </c>
      <c r="F67" s="2">
        <f>data!I8</f>
        <v>151299.20699999999</v>
      </c>
      <c r="G67" s="2" t="s">
        <v>5</v>
      </c>
      <c r="H67" s="2" t="s">
        <v>64</v>
      </c>
      <c r="I67" s="2" t="str">
        <f t="shared" si="7"/>
        <v>Otras renovables</v>
      </c>
    </row>
    <row r="68" spans="1:9">
      <c r="A68" s="8">
        <f t="shared" si="4"/>
        <v>2018</v>
      </c>
      <c r="B68" s="7">
        <f t="shared" si="5"/>
        <v>43101</v>
      </c>
      <c r="C68" s="7">
        <f t="shared" si="6"/>
        <v>43465</v>
      </c>
      <c r="D68" s="9" t="s">
        <v>62</v>
      </c>
      <c r="E68" s="9" t="s">
        <v>63</v>
      </c>
      <c r="F68" s="2">
        <f>data!I9</f>
        <v>81509.521500000003</v>
      </c>
      <c r="G68" s="2" t="s">
        <v>5</v>
      </c>
      <c r="H68" s="2" t="s">
        <v>64</v>
      </c>
      <c r="I68" s="2" t="str">
        <f t="shared" si="7"/>
        <v>Residuos renovables</v>
      </c>
    </row>
    <row r="69" spans="1:9">
      <c r="A69" s="8">
        <f t="shared" si="4"/>
        <v>2018</v>
      </c>
      <c r="B69" s="7">
        <f t="shared" si="5"/>
        <v>43101</v>
      </c>
      <c r="C69" s="7">
        <f t="shared" si="6"/>
        <v>43465</v>
      </c>
      <c r="D69" s="9" t="s">
        <v>62</v>
      </c>
      <c r="E69" s="9" t="s">
        <v>63</v>
      </c>
      <c r="F69" s="2">
        <f>data!I10</f>
        <v>441163.98050000006</v>
      </c>
      <c r="G69" s="2" t="s">
        <v>5</v>
      </c>
      <c r="H69" s="2" t="s">
        <v>64</v>
      </c>
      <c r="I69" s="2" t="str">
        <f t="shared" si="7"/>
        <v>Generación renovable</v>
      </c>
    </row>
    <row r="70" spans="1:9">
      <c r="A70" s="8">
        <f t="shared" si="4"/>
        <v>2018</v>
      </c>
      <c r="B70" s="7">
        <f t="shared" si="5"/>
        <v>43101</v>
      </c>
      <c r="C70" s="7">
        <f t="shared" si="6"/>
        <v>43465</v>
      </c>
      <c r="D70" s="9" t="s">
        <v>62</v>
      </c>
      <c r="E70" s="9" t="s">
        <v>63</v>
      </c>
      <c r="F70" s="2">
        <f>data!I11</f>
        <v>728635.549</v>
      </c>
      <c r="G70" s="2" t="s">
        <v>5</v>
      </c>
      <c r="H70" s="2" t="s">
        <v>64</v>
      </c>
      <c r="I70" s="2" t="str">
        <f t="shared" si="7"/>
        <v>Cogeneración</v>
      </c>
    </row>
    <row r="71" spans="1:9">
      <c r="A71" s="8">
        <f t="shared" si="4"/>
        <v>2018</v>
      </c>
      <c r="B71" s="7">
        <f t="shared" si="5"/>
        <v>43101</v>
      </c>
      <c r="C71" s="7">
        <f t="shared" si="6"/>
        <v>43465</v>
      </c>
      <c r="D71" s="9" t="s">
        <v>62</v>
      </c>
      <c r="E71" s="9" t="s">
        <v>63</v>
      </c>
      <c r="F71" s="2">
        <f>data!I12</f>
        <v>81509.521500000003</v>
      </c>
      <c r="G71" s="2" t="s">
        <v>5</v>
      </c>
      <c r="H71" s="2" t="s">
        <v>64</v>
      </c>
      <c r="I71" s="2" t="str">
        <f t="shared" si="7"/>
        <v>Residuos no renovables</v>
      </c>
    </row>
    <row r="72" spans="1:9">
      <c r="A72" s="8">
        <f t="shared" si="4"/>
        <v>2018</v>
      </c>
      <c r="B72" s="7">
        <f t="shared" si="5"/>
        <v>43101</v>
      </c>
      <c r="C72" s="7">
        <f t="shared" si="6"/>
        <v>43465</v>
      </c>
      <c r="D72" s="9" t="s">
        <v>62</v>
      </c>
      <c r="E72" s="9" t="s">
        <v>63</v>
      </c>
      <c r="F72" s="2">
        <f>data!I13</f>
        <v>810145.07050000003</v>
      </c>
      <c r="G72" s="2" t="s">
        <v>5</v>
      </c>
      <c r="H72" s="2" t="s">
        <v>64</v>
      </c>
      <c r="I72" s="2" t="str">
        <f t="shared" si="7"/>
        <v>Generación no renovable</v>
      </c>
    </row>
    <row r="73" spans="1:9">
      <c r="A73" s="8">
        <f t="shared" si="4"/>
        <v>2018</v>
      </c>
      <c r="B73" s="7">
        <f t="shared" si="5"/>
        <v>43101</v>
      </c>
      <c r="C73" s="7">
        <f t="shared" si="6"/>
        <v>43465</v>
      </c>
      <c r="D73" s="9" t="s">
        <v>62</v>
      </c>
      <c r="E73" s="9" t="s">
        <v>63</v>
      </c>
      <c r="F73" s="2">
        <f>data!I14</f>
        <v>27516657.166999999</v>
      </c>
      <c r="G73" s="2" t="s">
        <v>5</v>
      </c>
      <c r="H73" s="2" t="s">
        <v>64</v>
      </c>
      <c r="I73" s="2" t="str">
        <f t="shared" si="7"/>
        <v>Saldo de intercambios</v>
      </c>
    </row>
    <row r="74" spans="1:9">
      <c r="A74" s="8">
        <f t="shared" si="4"/>
        <v>2019</v>
      </c>
      <c r="B74" s="7">
        <f t="shared" si="5"/>
        <v>43466</v>
      </c>
      <c r="C74" s="7">
        <f t="shared" si="6"/>
        <v>43830</v>
      </c>
      <c r="D74" s="9" t="s">
        <v>62</v>
      </c>
      <c r="E74" s="9" t="s">
        <v>63</v>
      </c>
      <c r="F74" s="2">
        <f>data!J6</f>
        <v>96991.486999999994</v>
      </c>
      <c r="G74" s="2" t="s">
        <v>5</v>
      </c>
      <c r="H74" s="2" t="s">
        <v>64</v>
      </c>
      <c r="I74" s="2" t="str">
        <f t="shared" si="7"/>
        <v>Hidráulica</v>
      </c>
    </row>
    <row r="75" spans="1:9">
      <c r="A75" s="8">
        <f t="shared" si="4"/>
        <v>2019</v>
      </c>
      <c r="B75" s="7">
        <f t="shared" si="5"/>
        <v>43466</v>
      </c>
      <c r="C75" s="7">
        <f t="shared" si="6"/>
        <v>43830</v>
      </c>
      <c r="D75" s="9" t="s">
        <v>62</v>
      </c>
      <c r="E75" s="9" t="s">
        <v>63</v>
      </c>
      <c r="F75" s="2">
        <f>data!J7</f>
        <v>91676.293999999994</v>
      </c>
      <c r="G75" s="2" t="s">
        <v>5</v>
      </c>
      <c r="H75" s="2" t="s">
        <v>64</v>
      </c>
      <c r="I75" s="2" t="str">
        <f t="shared" si="7"/>
        <v>Solar fotovoltaica</v>
      </c>
    </row>
    <row r="76" spans="1:9">
      <c r="A76" s="8">
        <f>YEAR(B76)</f>
        <v>2019</v>
      </c>
      <c r="B76" s="7">
        <f>EDATE(B67,12)</f>
        <v>43466</v>
      </c>
      <c r="C76" s="7">
        <f>EOMONTH(B76,11)</f>
        <v>43830</v>
      </c>
      <c r="D76" s="9" t="s">
        <v>62</v>
      </c>
      <c r="E76" s="9" t="s">
        <v>63</v>
      </c>
      <c r="F76" s="2">
        <f>data!J8</f>
        <v>162571.606</v>
      </c>
      <c r="G76" s="2" t="s">
        <v>5</v>
      </c>
      <c r="H76" s="2" t="s">
        <v>64</v>
      </c>
      <c r="I76" s="2" t="str">
        <f t="shared" si="7"/>
        <v>Otras renovables</v>
      </c>
    </row>
    <row r="77" spans="1:9">
      <c r="A77" s="8">
        <f>YEAR(B77)</f>
        <v>2019</v>
      </c>
      <c r="B77" s="7">
        <f>EDATE(B68,12)</f>
        <v>43466</v>
      </c>
      <c r="C77" s="7">
        <f>EOMONTH(B77,11)</f>
        <v>43830</v>
      </c>
      <c r="D77" s="9" t="s">
        <v>62</v>
      </c>
      <c r="E77" s="9" t="s">
        <v>63</v>
      </c>
      <c r="F77" s="2">
        <f>data!J9</f>
        <v>83303.767999999996</v>
      </c>
      <c r="G77" s="2" t="s">
        <v>5</v>
      </c>
      <c r="H77" s="2" t="s">
        <v>64</v>
      </c>
      <c r="I77" s="2" t="str">
        <f t="shared" ref="I77:I82" si="8">I68</f>
        <v>Residuos renovables</v>
      </c>
    </row>
    <row r="78" spans="1:9">
      <c r="A78" s="8">
        <f t="shared" ref="A78:A81" si="9">YEAR(B78)</f>
        <v>2019</v>
      </c>
      <c r="B78" s="7">
        <f t="shared" ref="B78:B81" si="10">EDATE(B69,12)</f>
        <v>43466</v>
      </c>
      <c r="C78" s="7">
        <f t="shared" ref="C78:C81" si="11">EOMONTH(B78,11)</f>
        <v>43830</v>
      </c>
      <c r="D78" s="9" t="s">
        <v>62</v>
      </c>
      <c r="E78" s="9" t="s">
        <v>63</v>
      </c>
      <c r="F78" s="2">
        <f>data!J10</f>
        <v>434543.15499999997</v>
      </c>
      <c r="G78" s="2" t="s">
        <v>5</v>
      </c>
      <c r="H78" s="2" t="s">
        <v>64</v>
      </c>
      <c r="I78" s="2" t="str">
        <f t="shared" si="8"/>
        <v>Generación renovable</v>
      </c>
    </row>
    <row r="79" spans="1:9">
      <c r="A79" s="8">
        <f t="shared" si="9"/>
        <v>2019</v>
      </c>
      <c r="B79" s="7">
        <f t="shared" si="10"/>
        <v>43466</v>
      </c>
      <c r="C79" s="7">
        <f t="shared" si="11"/>
        <v>43830</v>
      </c>
      <c r="D79" s="9" t="s">
        <v>62</v>
      </c>
      <c r="E79" s="9" t="s">
        <v>63</v>
      </c>
      <c r="F79" s="2">
        <f>data!J11</f>
        <v>844182.93299999996</v>
      </c>
      <c r="G79" s="2" t="s">
        <v>5</v>
      </c>
      <c r="H79" s="2" t="s">
        <v>64</v>
      </c>
      <c r="I79" s="2" t="str">
        <f t="shared" si="8"/>
        <v>Cogeneración</v>
      </c>
    </row>
    <row r="80" spans="1:9">
      <c r="A80" s="8">
        <f t="shared" si="9"/>
        <v>2019</v>
      </c>
      <c r="B80" s="7">
        <f t="shared" si="10"/>
        <v>43466</v>
      </c>
      <c r="C80" s="7">
        <f t="shared" si="11"/>
        <v>43830</v>
      </c>
      <c r="D80" s="9" t="s">
        <v>62</v>
      </c>
      <c r="E80" s="9" t="s">
        <v>63</v>
      </c>
      <c r="F80" s="2">
        <f>data!J12</f>
        <v>83303.767999999996</v>
      </c>
      <c r="G80" s="2" t="s">
        <v>5</v>
      </c>
      <c r="H80" s="2" t="s">
        <v>64</v>
      </c>
      <c r="I80" s="2" t="str">
        <f t="shared" si="8"/>
        <v>Residuos no renovables</v>
      </c>
    </row>
    <row r="81" spans="1:9">
      <c r="A81" s="8">
        <f t="shared" si="9"/>
        <v>2019</v>
      </c>
      <c r="B81" s="7">
        <f t="shared" si="10"/>
        <v>43466</v>
      </c>
      <c r="C81" s="7">
        <f t="shared" si="11"/>
        <v>43830</v>
      </c>
      <c r="D81" s="9" t="s">
        <v>62</v>
      </c>
      <c r="E81" s="9" t="s">
        <v>63</v>
      </c>
      <c r="F81" s="2">
        <f>data!J13</f>
        <v>927486.701</v>
      </c>
      <c r="G81" s="2" t="s">
        <v>5</v>
      </c>
      <c r="H81" s="2" t="s">
        <v>64</v>
      </c>
      <c r="I81" s="2" t="str">
        <f t="shared" si="8"/>
        <v>Generación no renovable</v>
      </c>
    </row>
    <row r="82" spans="1:9">
      <c r="A82" s="8">
        <f>YEAR(B82)</f>
        <v>2019</v>
      </c>
      <c r="B82" s="7">
        <f>EDATE(B73,12)</f>
        <v>43466</v>
      </c>
      <c r="C82" s="7">
        <f>EOMONTH(B82,11)</f>
        <v>43830</v>
      </c>
      <c r="D82" s="9" t="s">
        <v>62</v>
      </c>
      <c r="E82" s="9" t="s">
        <v>63</v>
      </c>
      <c r="F82" s="2">
        <f>data!J14</f>
        <v>27093174.368999999</v>
      </c>
      <c r="G82" s="2" t="s">
        <v>5</v>
      </c>
      <c r="H82" s="2" t="s">
        <v>64</v>
      </c>
      <c r="I82" s="2" t="str">
        <f t="shared" si="8"/>
        <v>Saldo de intercambios</v>
      </c>
    </row>
    <row r="83" spans="1:9">
      <c r="A83" s="8"/>
      <c r="B83" s="7"/>
      <c r="C83" s="7"/>
    </row>
    <row r="84" spans="1:9">
      <c r="A84" s="8"/>
      <c r="B84" s="7"/>
      <c r="C84" s="7"/>
    </row>
    <row r="85" spans="1:9">
      <c r="A85" s="8"/>
      <c r="B85" s="7"/>
      <c r="C85" s="7"/>
    </row>
  </sheetData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workbookViewId="0">
      <selection activeCell="B17" sqref="B17"/>
    </sheetView>
  </sheetViews>
  <sheetFormatPr baseColWidth="10" defaultRowHeight="15.75"/>
  <cols>
    <col min="1" max="1" width="33.75" customWidth="1"/>
    <col min="6" max="6" width="11.25" style="1"/>
  </cols>
  <sheetData>
    <row r="1" spans="1:10">
      <c r="A1" t="s">
        <v>0</v>
      </c>
      <c r="B1" t="s">
        <v>1</v>
      </c>
    </row>
    <row r="2" spans="1:10">
      <c r="A2" t="s">
        <v>2</v>
      </c>
      <c r="B2" t="s">
        <v>3</v>
      </c>
    </row>
    <row r="3" spans="1:10">
      <c r="A3" t="s">
        <v>4</v>
      </c>
      <c r="B3" t="s">
        <v>5</v>
      </c>
    </row>
    <row r="4" spans="1:10">
      <c r="A4" t="s">
        <v>6</v>
      </c>
    </row>
    <row r="5" spans="1:10">
      <c r="A5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4" t="s">
        <v>41</v>
      </c>
      <c r="G5" s="3" t="s">
        <v>42</v>
      </c>
      <c r="H5" s="3" t="s">
        <v>43</v>
      </c>
      <c r="I5" s="3" t="s">
        <v>44</v>
      </c>
      <c r="J5" s="3" t="s">
        <v>45</v>
      </c>
    </row>
    <row r="6" spans="1:10">
      <c r="A6" t="s">
        <v>11</v>
      </c>
      <c r="B6">
        <v>242713.897</v>
      </c>
      <c r="C6">
        <v>64366.148999999998</v>
      </c>
      <c r="D6">
        <v>165745.65599999999</v>
      </c>
      <c r="E6">
        <v>202371.40900000001</v>
      </c>
      <c r="F6" s="1">
        <v>131532.20000000001</v>
      </c>
      <c r="G6" s="2">
        <v>154125.421</v>
      </c>
      <c r="H6" s="2">
        <v>139123.23300000001</v>
      </c>
      <c r="I6" s="2">
        <v>122881.148</v>
      </c>
      <c r="J6" s="2">
        <v>96991.486999999994</v>
      </c>
    </row>
    <row r="7" spans="1:10">
      <c r="A7" t="s">
        <v>12</v>
      </c>
      <c r="B7">
        <v>60513.794000000002</v>
      </c>
      <c r="C7">
        <v>80340.487999999998</v>
      </c>
      <c r="D7">
        <v>92174.06</v>
      </c>
      <c r="E7">
        <v>93257.066000000006</v>
      </c>
      <c r="F7" s="1">
        <v>93788.111999999994</v>
      </c>
      <c r="G7" s="2">
        <v>88527.027000000002</v>
      </c>
      <c r="H7" s="2">
        <v>91954.119000000006</v>
      </c>
      <c r="I7" s="2">
        <v>85474.104000000007</v>
      </c>
      <c r="J7" s="2">
        <v>91676.293999999994</v>
      </c>
    </row>
    <row r="8" spans="1:10">
      <c r="A8" t="s">
        <v>13</v>
      </c>
      <c r="B8">
        <v>163968.69899999999</v>
      </c>
      <c r="C8">
        <v>167838.78400000001</v>
      </c>
      <c r="D8">
        <v>259099.41899999999</v>
      </c>
      <c r="E8">
        <v>204880.62899999999</v>
      </c>
      <c r="F8" s="1">
        <v>156870.739</v>
      </c>
      <c r="G8" s="2">
        <v>137921.649</v>
      </c>
      <c r="H8" s="2">
        <v>149862.47200000001</v>
      </c>
      <c r="I8" s="2">
        <v>151299.20699999999</v>
      </c>
      <c r="J8" s="2">
        <v>162571.606</v>
      </c>
    </row>
    <row r="9" spans="1:10">
      <c r="A9" t="s">
        <v>14</v>
      </c>
      <c r="B9">
        <v>76815.1535</v>
      </c>
      <c r="C9">
        <v>65095.877999999997</v>
      </c>
      <c r="D9">
        <v>13503.181500000001</v>
      </c>
      <c r="E9">
        <v>32410.415000000001</v>
      </c>
      <c r="F9" s="1">
        <v>62844.877</v>
      </c>
      <c r="G9" s="2">
        <v>67762.206999999995</v>
      </c>
      <c r="H9" s="2">
        <v>70703.084499999997</v>
      </c>
      <c r="I9" s="2">
        <v>81509.521500000003</v>
      </c>
      <c r="J9" s="2">
        <v>83303.767999999996</v>
      </c>
    </row>
    <row r="10" spans="1:10">
      <c r="A10" t="s">
        <v>15</v>
      </c>
      <c r="B10">
        <v>544011.54350000003</v>
      </c>
      <c r="C10">
        <v>377641.299</v>
      </c>
      <c r="D10">
        <v>530522.31649999996</v>
      </c>
      <c r="E10">
        <v>532919.51900000009</v>
      </c>
      <c r="F10" s="1">
        <v>445035.92799999996</v>
      </c>
      <c r="G10" s="2">
        <v>448336.304</v>
      </c>
      <c r="H10" s="2">
        <v>451642.90850000002</v>
      </c>
      <c r="I10" s="2">
        <v>441163.98050000006</v>
      </c>
      <c r="J10" s="2">
        <v>434543.15499999997</v>
      </c>
    </row>
    <row r="11" spans="1:10">
      <c r="A11" t="s">
        <v>16</v>
      </c>
      <c r="B11">
        <v>1127450.9990000001</v>
      </c>
      <c r="C11">
        <v>1226521.4539999999</v>
      </c>
      <c r="D11">
        <v>1086329.0519999999</v>
      </c>
      <c r="E11">
        <v>736528.25100000005</v>
      </c>
      <c r="F11" s="1">
        <v>694046.94900000002</v>
      </c>
      <c r="G11" s="2">
        <v>709288.33</v>
      </c>
      <c r="H11" s="2">
        <v>704246.17500000005</v>
      </c>
      <c r="I11" s="2">
        <v>728635.549</v>
      </c>
      <c r="J11" s="2">
        <v>844182.93299999996</v>
      </c>
    </row>
    <row r="12" spans="1:10">
      <c r="A12" t="s">
        <v>17</v>
      </c>
      <c r="B12">
        <v>76815.1535</v>
      </c>
      <c r="C12">
        <v>65095.877999999997</v>
      </c>
      <c r="D12">
        <v>13503.181500000001</v>
      </c>
      <c r="E12">
        <v>32410.415000000001</v>
      </c>
      <c r="F12" s="1">
        <v>62844.877</v>
      </c>
      <c r="G12" s="2">
        <v>67762.206999999995</v>
      </c>
      <c r="H12" s="2">
        <v>70703.084499999997</v>
      </c>
      <c r="I12" s="2">
        <v>81509.521500000003</v>
      </c>
      <c r="J12" s="2">
        <v>83303.767999999996</v>
      </c>
    </row>
    <row r="13" spans="1:10">
      <c r="A13" t="s">
        <v>18</v>
      </c>
      <c r="B13">
        <v>1204266.1525000001</v>
      </c>
      <c r="C13">
        <v>1291617.3319999999</v>
      </c>
      <c r="D13">
        <v>1099832.2334999999</v>
      </c>
      <c r="E13">
        <v>768938.66600000008</v>
      </c>
      <c r="F13" s="1">
        <v>756891.826</v>
      </c>
      <c r="G13" s="2">
        <v>777050.53700000001</v>
      </c>
      <c r="H13" s="2">
        <v>774949.25950000004</v>
      </c>
      <c r="I13" s="2">
        <v>810145.07050000003</v>
      </c>
      <c r="J13" s="2">
        <v>927486.701</v>
      </c>
    </row>
    <row r="14" spans="1:10">
      <c r="A14" t="s">
        <v>19</v>
      </c>
      <c r="B14">
        <v>29193196.182999998</v>
      </c>
      <c r="C14">
        <v>29109572.910999998</v>
      </c>
      <c r="D14">
        <v>27969289.857999999</v>
      </c>
      <c r="E14">
        <v>27065009.401999999</v>
      </c>
      <c r="F14" s="1">
        <v>27589414.530999999</v>
      </c>
      <c r="G14" s="2">
        <v>27666824.173</v>
      </c>
      <c r="H14" s="2">
        <v>27366975.034000002</v>
      </c>
      <c r="I14" s="2">
        <v>27516657.166999999</v>
      </c>
      <c r="J14" s="2">
        <v>27093174.368999999</v>
      </c>
    </row>
    <row r="15" spans="1:10">
      <c r="A15" t="s">
        <v>20</v>
      </c>
      <c r="B15">
        <v>30941473.878999997</v>
      </c>
      <c r="C15">
        <v>30778831.541999999</v>
      </c>
      <c r="D15">
        <v>29599644.408</v>
      </c>
      <c r="E15">
        <v>28366867.586999997</v>
      </c>
      <c r="F15" s="1">
        <v>28791342.285</v>
      </c>
      <c r="G15" s="2">
        <v>28892211.013999999</v>
      </c>
      <c r="H15" s="2">
        <v>28593567.202000003</v>
      </c>
      <c r="I15" s="2">
        <v>28767966.217999998</v>
      </c>
      <c r="J15" s="2">
        <v>28455204.224999998</v>
      </c>
    </row>
    <row r="16" spans="1:10">
      <c r="A16" t="s">
        <v>6</v>
      </c>
      <c r="G16" s="2"/>
      <c r="H16" s="2"/>
      <c r="I16" s="2"/>
      <c r="J16" s="2"/>
    </row>
    <row r="17" spans="1:6">
      <c r="A17" t="s">
        <v>21</v>
      </c>
    </row>
    <row r="18" spans="1:6">
      <c r="A18" t="s">
        <v>6</v>
      </c>
      <c r="B18" t="s">
        <v>22</v>
      </c>
      <c r="F18" s="1" t="s">
        <v>22</v>
      </c>
    </row>
    <row r="19" spans="1:6">
      <c r="A19" t="s">
        <v>6</v>
      </c>
      <c r="B19" t="s">
        <v>23</v>
      </c>
      <c r="F19" s="1" t="s">
        <v>23</v>
      </c>
    </row>
    <row r="20" spans="1:6">
      <c r="A20" t="s">
        <v>6</v>
      </c>
      <c r="B20" t="s">
        <v>24</v>
      </c>
      <c r="F20" s="1" t="s">
        <v>24</v>
      </c>
    </row>
    <row r="21" spans="1:6">
      <c r="A21" t="s">
        <v>6</v>
      </c>
      <c r="B21" t="s">
        <v>25</v>
      </c>
      <c r="F21" s="1" t="s">
        <v>25</v>
      </c>
    </row>
    <row r="22" spans="1:6">
      <c r="A22" t="s">
        <v>6</v>
      </c>
      <c r="B22" t="s">
        <v>26</v>
      </c>
      <c r="F22" s="1" t="s">
        <v>26</v>
      </c>
    </row>
    <row r="23" spans="1:6">
      <c r="A23" t="s">
        <v>6</v>
      </c>
      <c r="B23" t="s">
        <v>27</v>
      </c>
      <c r="F23" s="1" t="s">
        <v>27</v>
      </c>
    </row>
    <row r="24" spans="1:6">
      <c r="A24" t="s">
        <v>6</v>
      </c>
      <c r="B24" t="s">
        <v>28</v>
      </c>
      <c r="F24" s="1" t="s">
        <v>28</v>
      </c>
    </row>
    <row r="25" spans="1:6">
      <c r="A25" t="s">
        <v>6</v>
      </c>
      <c r="B25" t="s">
        <v>29</v>
      </c>
      <c r="F25" s="1" t="s">
        <v>29</v>
      </c>
    </row>
    <row r="26" spans="1:6">
      <c r="A26" t="s">
        <v>6</v>
      </c>
      <c r="B26" t="s">
        <v>30</v>
      </c>
      <c r="F26" s="1" t="s">
        <v>30</v>
      </c>
    </row>
    <row r="27" spans="1:6">
      <c r="A27" t="s">
        <v>6</v>
      </c>
      <c r="B27" t="s">
        <v>31</v>
      </c>
      <c r="F27" s="1" t="s">
        <v>31</v>
      </c>
    </row>
    <row r="28" spans="1:6">
      <c r="A28" t="s">
        <v>6</v>
      </c>
      <c r="B28" t="s">
        <v>32</v>
      </c>
      <c r="F28" s="1" t="s">
        <v>32</v>
      </c>
    </row>
    <row r="29" spans="1:6">
      <c r="A29" t="s">
        <v>6</v>
      </c>
      <c r="B29" t="s">
        <v>33</v>
      </c>
      <c r="F29" s="1" t="s">
        <v>33</v>
      </c>
    </row>
    <row r="30" spans="1:6">
      <c r="A30" t="s">
        <v>6</v>
      </c>
      <c r="B30" t="s">
        <v>34</v>
      </c>
      <c r="F30" s="1" t="s">
        <v>34</v>
      </c>
    </row>
    <row r="31" spans="1:6">
      <c r="A31" t="s">
        <v>6</v>
      </c>
      <c r="B31" t="s">
        <v>31</v>
      </c>
      <c r="F31" s="1" t="s">
        <v>31</v>
      </c>
    </row>
    <row r="32" spans="1:6">
      <c r="A32" t="s">
        <v>6</v>
      </c>
    </row>
    <row r="33" spans="1:6">
      <c r="A33" t="s">
        <v>35</v>
      </c>
    </row>
    <row r="34" spans="1:6">
      <c r="A34" t="s">
        <v>6</v>
      </c>
      <c r="B34" t="s">
        <v>36</v>
      </c>
      <c r="F34" s="1" t="s">
        <v>46</v>
      </c>
    </row>
    <row r="35" spans="1:6">
      <c r="A35" t="s">
        <v>6</v>
      </c>
    </row>
    <row r="36" spans="1:6">
      <c r="A36" t="s">
        <v>37</v>
      </c>
      <c r="B36" t="s">
        <v>38</v>
      </c>
      <c r="F36" s="1" t="s">
        <v>47</v>
      </c>
    </row>
    <row r="37" spans="1:6">
      <c r="A37" t="s">
        <v>6</v>
      </c>
    </row>
    <row r="38" spans="1:6">
      <c r="A38" t="s">
        <v>39</v>
      </c>
      <c r="B38" t="s">
        <v>40</v>
      </c>
      <c r="F38" s="1" t="s">
        <v>40</v>
      </c>
    </row>
  </sheetData>
  <pageMargins left="0.7" right="0.7" top="0.78740157499999996" bottom="0.78740157499999996" header="0.3" footer="0.3"/>
  <ignoredErrors>
    <ignoredError sqref="A1:E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5EE4-F26C-42AB-9A17-A5A0C777F5C9}">
  <dimension ref="B3:C7"/>
  <sheetViews>
    <sheetView workbookViewId="0">
      <selection activeCell="C10" sqref="C10"/>
    </sheetView>
  </sheetViews>
  <sheetFormatPr baseColWidth="10" defaultRowHeight="15.75"/>
  <sheetData>
    <row r="3" spans="2:3">
      <c r="B3" t="s">
        <v>58</v>
      </c>
    </row>
    <row r="5" spans="2:3">
      <c r="B5" t="s">
        <v>59</v>
      </c>
      <c r="C5" t="s">
        <v>60</v>
      </c>
    </row>
    <row r="7" spans="2:3">
      <c r="C7" t="s">
        <v>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processed</vt:lpstr>
      <vt:lpstr>data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Jens P</cp:lastModifiedBy>
  <dcterms:created xsi:type="dcterms:W3CDTF">2020-12-22T16:18:36Z</dcterms:created>
  <dcterms:modified xsi:type="dcterms:W3CDTF">2020-12-23T07:01:46Z</dcterms:modified>
</cp:coreProperties>
</file>